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7610" windowHeight="10440"/>
  </bookViews>
  <sheets>
    <sheet name="Chart" sheetId="1" r:id="rId1"/>
    <sheet name="SS" sheetId="3" r:id="rId2"/>
  </sheets>
  <calcPr calcId="125725"/>
</workbook>
</file>

<file path=xl/calcChain.xml><?xml version="1.0" encoding="utf-8"?>
<calcChain xmlns="http://schemas.openxmlformats.org/spreadsheetml/2006/main">
  <c r="I16" i="3"/>
  <c r="I12"/>
  <c r="I11"/>
  <c r="O504" i="1" l="1"/>
  <c r="O505"/>
  <c r="H6" l="1"/>
  <c r="G5"/>
  <c r="G18" s="1"/>
  <c r="D12"/>
  <c r="D13" s="1"/>
  <c r="F14" s="1"/>
  <c r="G40"/>
  <c r="F4"/>
  <c r="H7" s="1"/>
  <c r="I9" l="1"/>
  <c r="J9" s="1"/>
  <c r="H8"/>
  <c r="F3"/>
  <c r="B38"/>
  <c r="H13" l="1"/>
  <c r="D14"/>
  <c r="D15" s="1"/>
  <c r="A46"/>
  <c r="A47" s="1"/>
  <c r="K45"/>
  <c r="I38"/>
  <c r="I39" s="1"/>
  <c r="J15" l="1"/>
  <c r="I15"/>
  <c r="H18"/>
  <c r="N44" s="1"/>
  <c r="K46"/>
  <c r="B47"/>
  <c r="C47" s="1"/>
  <c r="K47"/>
  <c r="A48"/>
  <c r="K48" s="1"/>
  <c r="D40"/>
  <c r="B45"/>
  <c r="C45" s="1"/>
  <c r="B46"/>
  <c r="I18" l="1"/>
  <c r="F18" s="1"/>
  <c r="D20" s="1"/>
  <c r="J18"/>
  <c r="E18" s="1"/>
  <c r="B20" s="1"/>
  <c r="N46"/>
  <c r="N47"/>
  <c r="O45" s="1"/>
  <c r="N48"/>
  <c r="O46" s="1"/>
  <c r="N45"/>
  <c r="D47"/>
  <c r="E47" s="1"/>
  <c r="F47" s="1"/>
  <c r="G47" s="1"/>
  <c r="H47" s="1"/>
  <c r="J47" s="1"/>
  <c r="B48"/>
  <c r="C48" s="1"/>
  <c r="D48" s="1"/>
  <c r="E48" s="1"/>
  <c r="F48" s="1"/>
  <c r="G48" s="1"/>
  <c r="H48" s="1"/>
  <c r="J48" s="1"/>
  <c r="A49"/>
  <c r="D45"/>
  <c r="E45" s="1"/>
  <c r="F45" s="1"/>
  <c r="G45" s="1"/>
  <c r="C46"/>
  <c r="D46" s="1"/>
  <c r="B49" l="1"/>
  <c r="C49" s="1"/>
  <c r="D49" s="1"/>
  <c r="E49" s="1"/>
  <c r="F49" s="1"/>
  <c r="G49" s="1"/>
  <c r="H49" s="1"/>
  <c r="J49" s="1"/>
  <c r="A50"/>
  <c r="K49"/>
  <c r="N49" s="1"/>
  <c r="O47" s="1"/>
  <c r="I47"/>
  <c r="I48"/>
  <c r="H45"/>
  <c r="J45" s="1"/>
  <c r="I45"/>
  <c r="E46"/>
  <c r="F46" s="1"/>
  <c r="G46" s="1"/>
  <c r="I49" l="1"/>
  <c r="M48" s="1"/>
  <c r="L45"/>
  <c r="L48"/>
  <c r="M47"/>
  <c r="B50"/>
  <c r="C50" s="1"/>
  <c r="D50" s="1"/>
  <c r="A51"/>
  <c r="K50"/>
  <c r="N50" s="1"/>
  <c r="O48" s="1"/>
  <c r="H46"/>
  <c r="J46" s="1"/>
  <c r="I46"/>
  <c r="L49" l="1"/>
  <c r="M46"/>
  <c r="L46"/>
  <c r="L47"/>
  <c r="M45"/>
  <c r="B51"/>
  <c r="C51" s="1"/>
  <c r="D51" s="1"/>
  <c r="E51" s="1"/>
  <c r="F51" s="1"/>
  <c r="G51" s="1"/>
  <c r="H51" s="1"/>
  <c r="J51" s="1"/>
  <c r="A52"/>
  <c r="K51"/>
  <c r="N51" s="1"/>
  <c r="O49" s="1"/>
  <c r="E50"/>
  <c r="F50" s="1"/>
  <c r="G50" s="1"/>
  <c r="H50" s="1"/>
  <c r="J50" s="1"/>
  <c r="I51" l="1"/>
  <c r="B52"/>
  <c r="C52" s="1"/>
  <c r="D52" s="1"/>
  <c r="E52" s="1"/>
  <c r="F52" s="1"/>
  <c r="G52" s="1"/>
  <c r="H52" s="1"/>
  <c r="J52" s="1"/>
  <c r="A53"/>
  <c r="K52"/>
  <c r="N52" s="1"/>
  <c r="O50" s="1"/>
  <c r="I50"/>
  <c r="M50" l="1"/>
  <c r="L50"/>
  <c r="M49"/>
  <c r="L51"/>
  <c r="B53"/>
  <c r="C53" s="1"/>
  <c r="D53" s="1"/>
  <c r="A54"/>
  <c r="K53"/>
  <c r="N53" s="1"/>
  <c r="O51" s="1"/>
  <c r="I52"/>
  <c r="M51" s="1"/>
  <c r="L52" l="1"/>
  <c r="B54"/>
  <c r="C54" s="1"/>
  <c r="D54" s="1"/>
  <c r="K54"/>
  <c r="N54" s="1"/>
  <c r="O52" s="1"/>
  <c r="A55"/>
  <c r="E53"/>
  <c r="F53" s="1"/>
  <c r="G53" s="1"/>
  <c r="H53" s="1"/>
  <c r="J53" s="1"/>
  <c r="K55" l="1"/>
  <c r="N55" s="1"/>
  <c r="O53" s="1"/>
  <c r="A56"/>
  <c r="B55"/>
  <c r="C55" s="1"/>
  <c r="D55" s="1"/>
  <c r="E55" s="1"/>
  <c r="F55" s="1"/>
  <c r="G55" s="1"/>
  <c r="H55" s="1"/>
  <c r="J55" s="1"/>
  <c r="I53"/>
  <c r="E54"/>
  <c r="F54" s="1"/>
  <c r="G54" s="1"/>
  <c r="H54" s="1"/>
  <c r="J54" s="1"/>
  <c r="L53" l="1"/>
  <c r="M52"/>
  <c r="I54"/>
  <c r="I55"/>
  <c r="K56"/>
  <c r="N56" s="1"/>
  <c r="O54" s="1"/>
  <c r="A57"/>
  <c r="B56"/>
  <c r="C56" s="1"/>
  <c r="D56" s="1"/>
  <c r="E56" s="1"/>
  <c r="F56" s="1"/>
  <c r="G56" s="1"/>
  <c r="H56" s="1"/>
  <c r="J56" s="1"/>
  <c r="M54" l="1"/>
  <c r="L54"/>
  <c r="L55"/>
  <c r="M53"/>
  <c r="I56"/>
  <c r="K57"/>
  <c r="N57" s="1"/>
  <c r="O55" s="1"/>
  <c r="A58"/>
  <c r="B57"/>
  <c r="C57" s="1"/>
  <c r="D57" s="1"/>
  <c r="E57" s="1"/>
  <c r="F57" s="1"/>
  <c r="G57" s="1"/>
  <c r="H57" s="1"/>
  <c r="J57" s="1"/>
  <c r="L56" l="1"/>
  <c r="M55"/>
  <c r="K58"/>
  <c r="N58" s="1"/>
  <c r="O56" s="1"/>
  <c r="A59"/>
  <c r="B58"/>
  <c r="C58" s="1"/>
  <c r="D58" s="1"/>
  <c r="E58" s="1"/>
  <c r="F58" s="1"/>
  <c r="G58" s="1"/>
  <c r="H58" s="1"/>
  <c r="J58" s="1"/>
  <c r="I57"/>
  <c r="L57" l="1"/>
  <c r="M56"/>
  <c r="I58"/>
  <c r="K59"/>
  <c r="N59" s="1"/>
  <c r="O57" s="1"/>
  <c r="A60"/>
  <c r="B59"/>
  <c r="C59" s="1"/>
  <c r="D59" s="1"/>
  <c r="L58" l="1"/>
  <c r="M57"/>
  <c r="K60"/>
  <c r="N60" s="1"/>
  <c r="O58" s="1"/>
  <c r="A61"/>
  <c r="B60"/>
  <c r="C60" s="1"/>
  <c r="D60" s="1"/>
  <c r="E60" s="1"/>
  <c r="F60" s="1"/>
  <c r="G60" s="1"/>
  <c r="H60" s="1"/>
  <c r="J60" s="1"/>
  <c r="E59"/>
  <c r="F59" s="1"/>
  <c r="G59" s="1"/>
  <c r="H59" s="1"/>
  <c r="J59" s="1"/>
  <c r="K61" l="1"/>
  <c r="N61" s="1"/>
  <c r="O59" s="1"/>
  <c r="A62"/>
  <c r="B61"/>
  <c r="C61" s="1"/>
  <c r="D61" s="1"/>
  <c r="I59"/>
  <c r="I60"/>
  <c r="L60" l="1"/>
  <c r="M59"/>
  <c r="L59"/>
  <c r="M58"/>
  <c r="K62"/>
  <c r="N62" s="1"/>
  <c r="O60" s="1"/>
  <c r="A63"/>
  <c r="B62"/>
  <c r="C62" s="1"/>
  <c r="D62" s="1"/>
  <c r="E62" s="1"/>
  <c r="F62" s="1"/>
  <c r="G62" s="1"/>
  <c r="H62" s="1"/>
  <c r="J62" s="1"/>
  <c r="E61"/>
  <c r="F61" s="1"/>
  <c r="G61" s="1"/>
  <c r="H61" s="1"/>
  <c r="J61" s="1"/>
  <c r="K63" l="1"/>
  <c r="N63" s="1"/>
  <c r="O61" s="1"/>
  <c r="A64"/>
  <c r="B63"/>
  <c r="C63" s="1"/>
  <c r="D63" s="1"/>
  <c r="I61"/>
  <c r="I62"/>
  <c r="M61" l="1"/>
  <c r="L61"/>
  <c r="M60"/>
  <c r="L62"/>
  <c r="K64"/>
  <c r="N64" s="1"/>
  <c r="O62" s="1"/>
  <c r="A65"/>
  <c r="B64"/>
  <c r="C64" s="1"/>
  <c r="D64" s="1"/>
  <c r="E63"/>
  <c r="F63" s="1"/>
  <c r="G63" s="1"/>
  <c r="H63" s="1"/>
  <c r="J63" s="1"/>
  <c r="K65" l="1"/>
  <c r="N65" s="1"/>
  <c r="O63" s="1"/>
  <c r="A66"/>
  <c r="B65"/>
  <c r="C65" s="1"/>
  <c r="D65" s="1"/>
  <c r="E65" s="1"/>
  <c r="F65" s="1"/>
  <c r="G65" s="1"/>
  <c r="H65" s="1"/>
  <c r="J65" s="1"/>
  <c r="E64"/>
  <c r="F64" s="1"/>
  <c r="G64" s="1"/>
  <c r="H64" s="1"/>
  <c r="J64" s="1"/>
  <c r="I63"/>
  <c r="L63" l="1"/>
  <c r="M62"/>
  <c r="I64"/>
  <c r="M63" s="1"/>
  <c r="I65"/>
  <c r="K66"/>
  <c r="N66" s="1"/>
  <c r="O64" s="1"/>
  <c r="A67"/>
  <c r="B66"/>
  <c r="C66" s="1"/>
  <c r="D66" s="1"/>
  <c r="M64" l="1"/>
  <c r="L64"/>
  <c r="L65"/>
  <c r="K67"/>
  <c r="N67" s="1"/>
  <c r="O65" s="1"/>
  <c r="A68"/>
  <c r="B67"/>
  <c r="C67" s="1"/>
  <c r="D67" s="1"/>
  <c r="E67" s="1"/>
  <c r="F67" s="1"/>
  <c r="G67" s="1"/>
  <c r="H67" s="1"/>
  <c r="J67" s="1"/>
  <c r="E66"/>
  <c r="F66" s="1"/>
  <c r="G66" s="1"/>
  <c r="H66" s="1"/>
  <c r="J66" s="1"/>
  <c r="I67" l="1"/>
  <c r="I66"/>
  <c r="K68"/>
  <c r="N68" s="1"/>
  <c r="O66" s="1"/>
  <c r="A69"/>
  <c r="B68"/>
  <c r="C68" s="1"/>
  <c r="D68" s="1"/>
  <c r="E68" s="1"/>
  <c r="F68" s="1"/>
  <c r="G68" s="1"/>
  <c r="H68" s="1"/>
  <c r="J68" s="1"/>
  <c r="M66" l="1"/>
  <c r="L66"/>
  <c r="M65"/>
  <c r="L67"/>
  <c r="I68"/>
  <c r="K69"/>
  <c r="N69" s="1"/>
  <c r="O67" s="1"/>
  <c r="A70"/>
  <c r="B69"/>
  <c r="C69" s="1"/>
  <c r="D69" s="1"/>
  <c r="E69" s="1"/>
  <c r="F69" s="1"/>
  <c r="G69" s="1"/>
  <c r="H69" s="1"/>
  <c r="J69" s="1"/>
  <c r="L68" l="1"/>
  <c r="M67"/>
  <c r="K70"/>
  <c r="N70" s="1"/>
  <c r="O68" s="1"/>
  <c r="A71"/>
  <c r="B70"/>
  <c r="C70" s="1"/>
  <c r="D70" s="1"/>
  <c r="I69"/>
  <c r="M68" s="1"/>
  <c r="L69" l="1"/>
  <c r="K71"/>
  <c r="N71" s="1"/>
  <c r="O69" s="1"/>
  <c r="A72"/>
  <c r="B71"/>
  <c r="C71" s="1"/>
  <c r="D71" s="1"/>
  <c r="E71" s="1"/>
  <c r="F71" s="1"/>
  <c r="G71" s="1"/>
  <c r="H71" s="1"/>
  <c r="J71" s="1"/>
  <c r="E70"/>
  <c r="F70" s="1"/>
  <c r="G70" s="1"/>
  <c r="H70" s="1"/>
  <c r="J70" s="1"/>
  <c r="I71" l="1"/>
  <c r="K72"/>
  <c r="N72" s="1"/>
  <c r="O70" s="1"/>
  <c r="A73"/>
  <c r="B72"/>
  <c r="C72" s="1"/>
  <c r="D72" s="1"/>
  <c r="E72" s="1"/>
  <c r="F72" s="1"/>
  <c r="G72" s="1"/>
  <c r="H72" s="1"/>
  <c r="J72" s="1"/>
  <c r="I70"/>
  <c r="M70" l="1"/>
  <c r="L70"/>
  <c r="M69"/>
  <c r="L71"/>
  <c r="I72"/>
  <c r="M71" s="1"/>
  <c r="K73"/>
  <c r="N73" s="1"/>
  <c r="O71" s="1"/>
  <c r="A74"/>
  <c r="B73"/>
  <c r="C73" s="1"/>
  <c r="D73" s="1"/>
  <c r="E73" s="1"/>
  <c r="F73" s="1"/>
  <c r="G73" s="1"/>
  <c r="H73" s="1"/>
  <c r="J73" s="1"/>
  <c r="L72" l="1"/>
  <c r="K74"/>
  <c r="N74" s="1"/>
  <c r="O72" s="1"/>
  <c r="B74"/>
  <c r="A75"/>
  <c r="I73"/>
  <c r="M72" s="1"/>
  <c r="L73" l="1"/>
  <c r="B75"/>
  <c r="A76"/>
  <c r="K75"/>
  <c r="N75" s="1"/>
  <c r="O73" s="1"/>
  <c r="C74"/>
  <c r="D74" s="1"/>
  <c r="C75" l="1"/>
  <c r="D75" s="1"/>
  <c r="E74"/>
  <c r="F74" s="1"/>
  <c r="G74" s="1"/>
  <c r="H74" s="1"/>
  <c r="J74" s="1"/>
  <c r="K76"/>
  <c r="N76" s="1"/>
  <c r="O74" s="1"/>
  <c r="B76"/>
  <c r="A77"/>
  <c r="C76" l="1"/>
  <c r="D76" s="1"/>
  <c r="B77"/>
  <c r="A78"/>
  <c r="K77"/>
  <c r="N77" s="1"/>
  <c r="O75" s="1"/>
  <c r="I74"/>
  <c r="E75"/>
  <c r="F75" s="1"/>
  <c r="G75" s="1"/>
  <c r="H75" s="1"/>
  <c r="J75" s="1"/>
  <c r="L74" l="1"/>
  <c r="M73"/>
  <c r="C77"/>
  <c r="D77" s="1"/>
  <c r="I75"/>
  <c r="K78"/>
  <c r="N78" s="1"/>
  <c r="O76" s="1"/>
  <c r="B78"/>
  <c r="A79"/>
  <c r="E76"/>
  <c r="F76" s="1"/>
  <c r="G76" s="1"/>
  <c r="H76" s="1"/>
  <c r="J76" s="1"/>
  <c r="L75" l="1"/>
  <c r="M74"/>
  <c r="B79"/>
  <c r="A80"/>
  <c r="K79"/>
  <c r="N79" s="1"/>
  <c r="O77" s="1"/>
  <c r="I76"/>
  <c r="C78"/>
  <c r="D78" s="1"/>
  <c r="E77"/>
  <c r="F77" s="1"/>
  <c r="G77" s="1"/>
  <c r="H77" s="1"/>
  <c r="J77" s="1"/>
  <c r="L76" l="1"/>
  <c r="M75"/>
  <c r="I77"/>
  <c r="E78"/>
  <c r="F78" s="1"/>
  <c r="G78" s="1"/>
  <c r="H78" s="1"/>
  <c r="J78" s="1"/>
  <c r="C79"/>
  <c r="D79" s="1"/>
  <c r="K80"/>
  <c r="N80" s="1"/>
  <c r="O78" s="1"/>
  <c r="A81"/>
  <c r="B80"/>
  <c r="C80" s="1"/>
  <c r="D80" s="1"/>
  <c r="E80" s="1"/>
  <c r="F80" s="1"/>
  <c r="G80" s="1"/>
  <c r="H80" s="1"/>
  <c r="J80" s="1"/>
  <c r="L77" l="1"/>
  <c r="M76"/>
  <c r="E79"/>
  <c r="F79" s="1"/>
  <c r="G79" s="1"/>
  <c r="H79" s="1"/>
  <c r="J79" s="1"/>
  <c r="I80"/>
  <c r="I78"/>
  <c r="M77" s="1"/>
  <c r="K81"/>
  <c r="N81" s="1"/>
  <c r="O79" s="1"/>
  <c r="A82"/>
  <c r="B81"/>
  <c r="C81" s="1"/>
  <c r="D81" s="1"/>
  <c r="L78" l="1"/>
  <c r="K82"/>
  <c r="N82" s="1"/>
  <c r="O80" s="1"/>
  <c r="A83"/>
  <c r="B82"/>
  <c r="C82" s="1"/>
  <c r="D82" s="1"/>
  <c r="E81"/>
  <c r="F81" s="1"/>
  <c r="G81" s="1"/>
  <c r="H81" s="1"/>
  <c r="J81" s="1"/>
  <c r="I79"/>
  <c r="M79" l="1"/>
  <c r="L79"/>
  <c r="M78"/>
  <c r="L80"/>
  <c r="I81"/>
  <c r="K83"/>
  <c r="N83" s="1"/>
  <c r="O81" s="1"/>
  <c r="A84"/>
  <c r="B83"/>
  <c r="C83" s="1"/>
  <c r="D83" s="1"/>
  <c r="E83" s="1"/>
  <c r="F83" s="1"/>
  <c r="G83" s="1"/>
  <c r="H83" s="1"/>
  <c r="J83" s="1"/>
  <c r="E82"/>
  <c r="F82" s="1"/>
  <c r="G82" s="1"/>
  <c r="H82" s="1"/>
  <c r="J82" s="1"/>
  <c r="L81" l="1"/>
  <c r="M80"/>
  <c r="K84"/>
  <c r="N84" s="1"/>
  <c r="O82" s="1"/>
  <c r="A85"/>
  <c r="B84"/>
  <c r="C84" s="1"/>
  <c r="D84" s="1"/>
  <c r="I82"/>
  <c r="M81" s="1"/>
  <c r="I83"/>
  <c r="L83" l="1"/>
  <c r="M82"/>
  <c r="L82"/>
  <c r="K85"/>
  <c r="N85" s="1"/>
  <c r="O83" s="1"/>
  <c r="A86"/>
  <c r="B85"/>
  <c r="C85" s="1"/>
  <c r="D85" s="1"/>
  <c r="E84"/>
  <c r="F84" s="1"/>
  <c r="G84" s="1"/>
  <c r="H84" s="1"/>
  <c r="J84" s="1"/>
  <c r="K86" l="1"/>
  <c r="N86" s="1"/>
  <c r="O84" s="1"/>
  <c r="A87"/>
  <c r="B86"/>
  <c r="C86" s="1"/>
  <c r="D86" s="1"/>
  <c r="E85"/>
  <c r="F85" s="1"/>
  <c r="G85" s="1"/>
  <c r="H85" s="1"/>
  <c r="J85" s="1"/>
  <c r="I84"/>
  <c r="L84" l="1"/>
  <c r="M83"/>
  <c r="I85"/>
  <c r="K87"/>
  <c r="N87" s="1"/>
  <c r="O85" s="1"/>
  <c r="A88"/>
  <c r="B87"/>
  <c r="C87" s="1"/>
  <c r="D87" s="1"/>
  <c r="E87" s="1"/>
  <c r="F87" s="1"/>
  <c r="G87" s="1"/>
  <c r="H87" s="1"/>
  <c r="J87" s="1"/>
  <c r="E86"/>
  <c r="F86" s="1"/>
  <c r="G86" s="1"/>
  <c r="H86" s="1"/>
  <c r="J86" s="1"/>
  <c r="L85" l="1"/>
  <c r="M84"/>
  <c r="I87"/>
  <c r="K88"/>
  <c r="N88" s="1"/>
  <c r="O86" s="1"/>
  <c r="A89"/>
  <c r="B88"/>
  <c r="C88" s="1"/>
  <c r="D88" s="1"/>
  <c r="E88" s="1"/>
  <c r="F88" s="1"/>
  <c r="G88" s="1"/>
  <c r="H88" s="1"/>
  <c r="J88" s="1"/>
  <c r="I86"/>
  <c r="M85" s="1"/>
  <c r="M86" l="1"/>
  <c r="L86"/>
  <c r="L87"/>
  <c r="I88"/>
  <c r="K89"/>
  <c r="N89" s="1"/>
  <c r="O87" s="1"/>
  <c r="A90"/>
  <c r="B89"/>
  <c r="C89" s="1"/>
  <c r="D89" s="1"/>
  <c r="L88" l="1"/>
  <c r="M87"/>
  <c r="K90"/>
  <c r="N90" s="1"/>
  <c r="O88" s="1"/>
  <c r="A91"/>
  <c r="B90"/>
  <c r="C90" s="1"/>
  <c r="D90" s="1"/>
  <c r="E89"/>
  <c r="F89" s="1"/>
  <c r="G89" s="1"/>
  <c r="H89" s="1"/>
  <c r="J89" s="1"/>
  <c r="I89" l="1"/>
  <c r="K91"/>
  <c r="N91" s="1"/>
  <c r="O89" s="1"/>
  <c r="B91"/>
  <c r="C91" s="1"/>
  <c r="D91" s="1"/>
  <c r="E91" s="1"/>
  <c r="F91" s="1"/>
  <c r="G91" s="1"/>
  <c r="H91" s="1"/>
  <c r="J91" s="1"/>
  <c r="A92"/>
  <c r="E90"/>
  <c r="F90" s="1"/>
  <c r="G90" s="1"/>
  <c r="H90" s="1"/>
  <c r="J90" s="1"/>
  <c r="L89" l="1"/>
  <c r="M88"/>
  <c r="K92"/>
  <c r="N92" s="1"/>
  <c r="O90" s="1"/>
  <c r="A93"/>
  <c r="B92"/>
  <c r="C92" s="1"/>
  <c r="D92" s="1"/>
  <c r="E92" s="1"/>
  <c r="F92" s="1"/>
  <c r="G92" s="1"/>
  <c r="H92" s="1"/>
  <c r="J92" s="1"/>
  <c r="I91"/>
  <c r="I90"/>
  <c r="M89" s="1"/>
  <c r="L91" l="1"/>
  <c r="M90"/>
  <c r="L90"/>
  <c r="I92"/>
  <c r="K93"/>
  <c r="N93" s="1"/>
  <c r="O91" s="1"/>
  <c r="A94"/>
  <c r="B93"/>
  <c r="C93" s="1"/>
  <c r="D93" s="1"/>
  <c r="E93" s="1"/>
  <c r="F93" s="1"/>
  <c r="G93" s="1"/>
  <c r="H93" s="1"/>
  <c r="J93" s="1"/>
  <c r="L92" l="1"/>
  <c r="M91"/>
  <c r="I93"/>
  <c r="M92" s="1"/>
  <c r="K94"/>
  <c r="N94" s="1"/>
  <c r="O92" s="1"/>
  <c r="A95"/>
  <c r="B94"/>
  <c r="C94" s="1"/>
  <c r="D94" s="1"/>
  <c r="L93" l="1"/>
  <c r="K95"/>
  <c r="N95" s="1"/>
  <c r="O93" s="1"/>
  <c r="A96"/>
  <c r="B95"/>
  <c r="C95" s="1"/>
  <c r="D95" s="1"/>
  <c r="E95" s="1"/>
  <c r="F95" s="1"/>
  <c r="G95" s="1"/>
  <c r="H95" s="1"/>
  <c r="J95" s="1"/>
  <c r="E94"/>
  <c r="F94" s="1"/>
  <c r="G94" s="1"/>
  <c r="H94" s="1"/>
  <c r="J94" s="1"/>
  <c r="I95" l="1"/>
  <c r="I94"/>
  <c r="K96"/>
  <c r="N96" s="1"/>
  <c r="O94" s="1"/>
  <c r="A97"/>
  <c r="B96"/>
  <c r="C96" s="1"/>
  <c r="D96" s="1"/>
  <c r="E96" s="1"/>
  <c r="F96" s="1"/>
  <c r="G96" s="1"/>
  <c r="H96" s="1"/>
  <c r="J96" s="1"/>
  <c r="M94" l="1"/>
  <c r="L94"/>
  <c r="M93"/>
  <c r="L95"/>
  <c r="I96"/>
  <c r="K97"/>
  <c r="N97" s="1"/>
  <c r="O95" s="1"/>
  <c r="A98"/>
  <c r="B97"/>
  <c r="C97" s="1"/>
  <c r="D97" s="1"/>
  <c r="L96" l="1"/>
  <c r="M95"/>
  <c r="K98"/>
  <c r="N98" s="1"/>
  <c r="O96" s="1"/>
  <c r="A99"/>
  <c r="B98"/>
  <c r="C98" s="1"/>
  <c r="D98" s="1"/>
  <c r="E97"/>
  <c r="F97" s="1"/>
  <c r="G97" s="1"/>
  <c r="H97" s="1"/>
  <c r="J97" s="1"/>
  <c r="I97" l="1"/>
  <c r="K99"/>
  <c r="N99" s="1"/>
  <c r="O97" s="1"/>
  <c r="A100"/>
  <c r="B99"/>
  <c r="C99" s="1"/>
  <c r="D99" s="1"/>
  <c r="E99" s="1"/>
  <c r="F99" s="1"/>
  <c r="G99" s="1"/>
  <c r="H99" s="1"/>
  <c r="J99" s="1"/>
  <c r="E98"/>
  <c r="F98" s="1"/>
  <c r="G98" s="1"/>
  <c r="H98" s="1"/>
  <c r="J98" s="1"/>
  <c r="L97" l="1"/>
  <c r="M96"/>
  <c r="I99"/>
  <c r="K100"/>
  <c r="N100" s="1"/>
  <c r="O98" s="1"/>
  <c r="A101"/>
  <c r="B100"/>
  <c r="C100" s="1"/>
  <c r="D100" s="1"/>
  <c r="E100" s="1"/>
  <c r="F100" s="1"/>
  <c r="G100" s="1"/>
  <c r="H100" s="1"/>
  <c r="J100" s="1"/>
  <c r="I98"/>
  <c r="M97" s="1"/>
  <c r="M98" l="1"/>
  <c r="L98"/>
  <c r="L99"/>
  <c r="I100"/>
  <c r="K101"/>
  <c r="N101" s="1"/>
  <c r="O99" s="1"/>
  <c r="A102"/>
  <c r="B101"/>
  <c r="C101" s="1"/>
  <c r="D101" s="1"/>
  <c r="L100" l="1"/>
  <c r="M99"/>
  <c r="K102"/>
  <c r="N102" s="1"/>
  <c r="O100" s="1"/>
  <c r="A103"/>
  <c r="B102"/>
  <c r="C102" s="1"/>
  <c r="D102" s="1"/>
  <c r="E101"/>
  <c r="F101" s="1"/>
  <c r="G101" s="1"/>
  <c r="H101" s="1"/>
  <c r="J101" s="1"/>
  <c r="I101" l="1"/>
  <c r="K103"/>
  <c r="N103" s="1"/>
  <c r="O101" s="1"/>
  <c r="A104"/>
  <c r="B103"/>
  <c r="C103" s="1"/>
  <c r="D103" s="1"/>
  <c r="E103" s="1"/>
  <c r="F103" s="1"/>
  <c r="G103" s="1"/>
  <c r="H103" s="1"/>
  <c r="J103" s="1"/>
  <c r="E102"/>
  <c r="F102" s="1"/>
  <c r="G102" s="1"/>
  <c r="H102" s="1"/>
  <c r="J102" s="1"/>
  <c r="L101" l="1"/>
  <c r="M100"/>
  <c r="I103"/>
  <c r="K104"/>
  <c r="N104" s="1"/>
  <c r="O102" s="1"/>
  <c r="A105"/>
  <c r="B104"/>
  <c r="C104" s="1"/>
  <c r="D104" s="1"/>
  <c r="E104" s="1"/>
  <c r="F104" s="1"/>
  <c r="G104" s="1"/>
  <c r="H104" s="1"/>
  <c r="J104" s="1"/>
  <c r="I102"/>
  <c r="M102" l="1"/>
  <c r="L102"/>
  <c r="M101"/>
  <c r="L103"/>
  <c r="I104"/>
  <c r="M103" s="1"/>
  <c r="K105"/>
  <c r="N105" s="1"/>
  <c r="O103" s="1"/>
  <c r="A106"/>
  <c r="B105"/>
  <c r="C105" s="1"/>
  <c r="D105" s="1"/>
  <c r="E105" s="1"/>
  <c r="F105" s="1"/>
  <c r="G105" s="1"/>
  <c r="H105" s="1"/>
  <c r="J105" s="1"/>
  <c r="L104" l="1"/>
  <c r="K106"/>
  <c r="N106" s="1"/>
  <c r="O104" s="1"/>
  <c r="A107"/>
  <c r="B106"/>
  <c r="C106" s="1"/>
  <c r="D106" s="1"/>
  <c r="I105"/>
  <c r="L105" l="1"/>
  <c r="M104"/>
  <c r="K107"/>
  <c r="N107" s="1"/>
  <c r="O105" s="1"/>
  <c r="A108"/>
  <c r="B107"/>
  <c r="C107" s="1"/>
  <c r="D107" s="1"/>
  <c r="E107" s="1"/>
  <c r="F107" s="1"/>
  <c r="G107" s="1"/>
  <c r="H107" s="1"/>
  <c r="J107" s="1"/>
  <c r="E106"/>
  <c r="F106" s="1"/>
  <c r="G106" s="1"/>
  <c r="H106" s="1"/>
  <c r="J106" s="1"/>
  <c r="I107" l="1"/>
  <c r="K108"/>
  <c r="N108" s="1"/>
  <c r="O106" s="1"/>
  <c r="A109"/>
  <c r="B108"/>
  <c r="C108" s="1"/>
  <c r="D108" s="1"/>
  <c r="E108" s="1"/>
  <c r="F108" s="1"/>
  <c r="G108" s="1"/>
  <c r="H108" s="1"/>
  <c r="J108" s="1"/>
  <c r="I106"/>
  <c r="L107" l="1"/>
  <c r="M106"/>
  <c r="L106"/>
  <c r="M105"/>
  <c r="I108"/>
  <c r="K109"/>
  <c r="N109" s="1"/>
  <c r="O107" s="1"/>
  <c r="B109"/>
  <c r="C109" s="1"/>
  <c r="D109" s="1"/>
  <c r="E109" s="1"/>
  <c r="F109" s="1"/>
  <c r="G109" s="1"/>
  <c r="H109" s="1"/>
  <c r="J109" s="1"/>
  <c r="A110"/>
  <c r="L108" l="1"/>
  <c r="M107"/>
  <c r="I109"/>
  <c r="B110"/>
  <c r="A111"/>
  <c r="K110"/>
  <c r="N110" s="1"/>
  <c r="O108" s="1"/>
  <c r="L109" l="1"/>
  <c r="M108"/>
  <c r="K111"/>
  <c r="N111" s="1"/>
  <c r="O109" s="1"/>
  <c r="B111"/>
  <c r="A112"/>
  <c r="C110"/>
  <c r="D110" s="1"/>
  <c r="B112" l="1"/>
  <c r="A113"/>
  <c r="K112"/>
  <c r="N112" s="1"/>
  <c r="O110" s="1"/>
  <c r="E110"/>
  <c r="F110" s="1"/>
  <c r="G110" s="1"/>
  <c r="H110" s="1"/>
  <c r="J110" s="1"/>
  <c r="C111"/>
  <c r="D111" s="1"/>
  <c r="E111" l="1"/>
  <c r="F111" s="1"/>
  <c r="G111" s="1"/>
  <c r="H111" s="1"/>
  <c r="J111" s="1"/>
  <c r="C112"/>
  <c r="D112" s="1"/>
  <c r="K113"/>
  <c r="N113" s="1"/>
  <c r="O111" s="1"/>
  <c r="B113"/>
  <c r="A114"/>
  <c r="I110"/>
  <c r="L110" l="1"/>
  <c r="M109"/>
  <c r="B114"/>
  <c r="A115"/>
  <c r="K114"/>
  <c r="N114" s="1"/>
  <c r="O112" s="1"/>
  <c r="I111"/>
  <c r="M110" s="1"/>
  <c r="C113"/>
  <c r="D113" s="1"/>
  <c r="E112"/>
  <c r="F112" s="1"/>
  <c r="G112" s="1"/>
  <c r="H112" s="1"/>
  <c r="J112" s="1"/>
  <c r="L111" l="1"/>
  <c r="C114"/>
  <c r="D114" s="1"/>
  <c r="I112"/>
  <c r="M111" s="1"/>
  <c r="E113"/>
  <c r="F113" s="1"/>
  <c r="G113" s="1"/>
  <c r="H113" s="1"/>
  <c r="J113" s="1"/>
  <c r="K115"/>
  <c r="N115" s="1"/>
  <c r="O113" s="1"/>
  <c r="B115"/>
  <c r="A116"/>
  <c r="L112" l="1"/>
  <c r="B116"/>
  <c r="A117"/>
  <c r="K116"/>
  <c r="N116" s="1"/>
  <c r="O114" s="1"/>
  <c r="I113"/>
  <c r="C115"/>
  <c r="D115" s="1"/>
  <c r="E114"/>
  <c r="F114" s="1"/>
  <c r="G114" s="1"/>
  <c r="H114" s="1"/>
  <c r="J114" s="1"/>
  <c r="L113" l="1"/>
  <c r="M112"/>
  <c r="C116"/>
  <c r="D116" s="1"/>
  <c r="I114"/>
  <c r="M113" s="1"/>
  <c r="E115"/>
  <c r="F115" s="1"/>
  <c r="G115" s="1"/>
  <c r="H115" s="1"/>
  <c r="J115" s="1"/>
  <c r="K117"/>
  <c r="N117" s="1"/>
  <c r="O115" s="1"/>
  <c r="A118"/>
  <c r="B117"/>
  <c r="L114" l="1"/>
  <c r="B118"/>
  <c r="C118" s="1"/>
  <c r="D118" s="1"/>
  <c r="A119"/>
  <c r="K118"/>
  <c r="N118" s="1"/>
  <c r="O116" s="1"/>
  <c r="C117"/>
  <c r="D117" s="1"/>
  <c r="I115"/>
  <c r="E116"/>
  <c r="F116" s="1"/>
  <c r="G116" s="1"/>
  <c r="H116" s="1"/>
  <c r="J116" s="1"/>
  <c r="L115" l="1"/>
  <c r="M114"/>
  <c r="E117"/>
  <c r="F117" s="1"/>
  <c r="G117" s="1"/>
  <c r="H117" s="1"/>
  <c r="J117" s="1"/>
  <c r="B119"/>
  <c r="C119" s="1"/>
  <c r="D119" s="1"/>
  <c r="E119" s="1"/>
  <c r="F119" s="1"/>
  <c r="G119" s="1"/>
  <c r="H119" s="1"/>
  <c r="J119" s="1"/>
  <c r="A120"/>
  <c r="K119"/>
  <c r="N119" s="1"/>
  <c r="O117" s="1"/>
  <c r="I116"/>
  <c r="E118"/>
  <c r="F118" s="1"/>
  <c r="G118" s="1"/>
  <c r="H118" s="1"/>
  <c r="J118" s="1"/>
  <c r="L116" l="1"/>
  <c r="M115"/>
  <c r="B120"/>
  <c r="C120" s="1"/>
  <c r="D120" s="1"/>
  <c r="A121"/>
  <c r="K120"/>
  <c r="N120" s="1"/>
  <c r="O118" s="1"/>
  <c r="I118"/>
  <c r="I117"/>
  <c r="I119"/>
  <c r="L119" l="1"/>
  <c r="M117"/>
  <c r="L117"/>
  <c r="M118"/>
  <c r="L118"/>
  <c r="M116"/>
  <c r="B121"/>
  <c r="C121" s="1"/>
  <c r="D121" s="1"/>
  <c r="E121" s="1"/>
  <c r="F121" s="1"/>
  <c r="G121" s="1"/>
  <c r="H121" s="1"/>
  <c r="J121" s="1"/>
  <c r="A122"/>
  <c r="K121"/>
  <c r="N121" s="1"/>
  <c r="O119" s="1"/>
  <c r="E120"/>
  <c r="F120" s="1"/>
  <c r="G120" s="1"/>
  <c r="H120" s="1"/>
  <c r="J120" s="1"/>
  <c r="B122" l="1"/>
  <c r="C122" s="1"/>
  <c r="D122" s="1"/>
  <c r="A123"/>
  <c r="K122"/>
  <c r="N122" s="1"/>
  <c r="O120" s="1"/>
  <c r="I120"/>
  <c r="I121"/>
  <c r="L121" l="1"/>
  <c r="M120"/>
  <c r="L120"/>
  <c r="M119"/>
  <c r="B123"/>
  <c r="C123" s="1"/>
  <c r="D123" s="1"/>
  <c r="A124"/>
  <c r="K123"/>
  <c r="N123" s="1"/>
  <c r="O121" s="1"/>
  <c r="E122"/>
  <c r="F122" s="1"/>
  <c r="G122" s="1"/>
  <c r="H122" s="1"/>
  <c r="J122" s="1"/>
  <c r="B124" l="1"/>
  <c r="C124" s="1"/>
  <c r="D124" s="1"/>
  <c r="E124" s="1"/>
  <c r="F124" s="1"/>
  <c r="G124" s="1"/>
  <c r="H124" s="1"/>
  <c r="J124" s="1"/>
  <c r="A125"/>
  <c r="K124"/>
  <c r="N124" s="1"/>
  <c r="O122" s="1"/>
  <c r="E123"/>
  <c r="F123" s="1"/>
  <c r="G123" s="1"/>
  <c r="H123" s="1"/>
  <c r="J123" s="1"/>
  <c r="I122"/>
  <c r="L122" l="1"/>
  <c r="M121"/>
  <c r="B125"/>
  <c r="C125" s="1"/>
  <c r="D125" s="1"/>
  <c r="A126"/>
  <c r="K125"/>
  <c r="N125" s="1"/>
  <c r="O123" s="1"/>
  <c r="I123"/>
  <c r="I124"/>
  <c r="L124" l="1"/>
  <c r="M123"/>
  <c r="L123"/>
  <c r="M122"/>
  <c r="B126"/>
  <c r="C126" s="1"/>
  <c r="D126" s="1"/>
  <c r="E126" s="1"/>
  <c r="F126" s="1"/>
  <c r="G126" s="1"/>
  <c r="H126" s="1"/>
  <c r="J126" s="1"/>
  <c r="A127"/>
  <c r="K126"/>
  <c r="N126" s="1"/>
  <c r="O124" s="1"/>
  <c r="E125"/>
  <c r="F125" s="1"/>
  <c r="G125" s="1"/>
  <c r="H125" s="1"/>
  <c r="J125" s="1"/>
  <c r="I126" l="1"/>
  <c r="I125"/>
  <c r="B127"/>
  <c r="C127" s="1"/>
  <c r="D127" s="1"/>
  <c r="E127" s="1"/>
  <c r="F127" s="1"/>
  <c r="G127" s="1"/>
  <c r="H127" s="1"/>
  <c r="J127" s="1"/>
  <c r="A128"/>
  <c r="K127"/>
  <c r="N127" s="1"/>
  <c r="O125" s="1"/>
  <c r="M125" l="1"/>
  <c r="L125"/>
  <c r="M124"/>
  <c r="L126"/>
  <c r="B128"/>
  <c r="C128" s="1"/>
  <c r="D128" s="1"/>
  <c r="E128" s="1"/>
  <c r="F128" s="1"/>
  <c r="G128" s="1"/>
  <c r="H128" s="1"/>
  <c r="J128" s="1"/>
  <c r="A129"/>
  <c r="K128"/>
  <c r="N128" s="1"/>
  <c r="O126" s="1"/>
  <c r="I127"/>
  <c r="M126" s="1"/>
  <c r="L127" l="1"/>
  <c r="I128"/>
  <c r="B129"/>
  <c r="C129" s="1"/>
  <c r="D129" s="1"/>
  <c r="A130"/>
  <c r="K129"/>
  <c r="N129" s="1"/>
  <c r="O127" s="1"/>
  <c r="L128" l="1"/>
  <c r="M127"/>
  <c r="B130"/>
  <c r="C130" s="1"/>
  <c r="D130" s="1"/>
  <c r="E130" s="1"/>
  <c r="F130" s="1"/>
  <c r="G130" s="1"/>
  <c r="H130" s="1"/>
  <c r="J130" s="1"/>
  <c r="A131"/>
  <c r="K130"/>
  <c r="N130" s="1"/>
  <c r="O128" s="1"/>
  <c r="E129"/>
  <c r="F129" s="1"/>
  <c r="G129" s="1"/>
  <c r="H129" s="1"/>
  <c r="J129" s="1"/>
  <c r="B131" l="1"/>
  <c r="C131" s="1"/>
  <c r="D131" s="1"/>
  <c r="A132"/>
  <c r="K131"/>
  <c r="N131" s="1"/>
  <c r="O129" s="1"/>
  <c r="I129"/>
  <c r="I130"/>
  <c r="L130" l="1"/>
  <c r="M129"/>
  <c r="L129"/>
  <c r="M128"/>
  <c r="B132"/>
  <c r="C132" s="1"/>
  <c r="D132" s="1"/>
  <c r="E132" s="1"/>
  <c r="F132" s="1"/>
  <c r="G132" s="1"/>
  <c r="H132" s="1"/>
  <c r="J132" s="1"/>
  <c r="A133"/>
  <c r="K132"/>
  <c r="N132" s="1"/>
  <c r="O130" s="1"/>
  <c r="E131"/>
  <c r="F131" s="1"/>
  <c r="G131" s="1"/>
  <c r="H131" s="1"/>
  <c r="J131" s="1"/>
  <c r="I132" l="1"/>
  <c r="I131"/>
  <c r="B133"/>
  <c r="C133" s="1"/>
  <c r="D133" s="1"/>
  <c r="E133" s="1"/>
  <c r="F133" s="1"/>
  <c r="G133" s="1"/>
  <c r="H133" s="1"/>
  <c r="J133" s="1"/>
  <c r="A134"/>
  <c r="K133"/>
  <c r="N133" s="1"/>
  <c r="O131" s="1"/>
  <c r="L132" l="1"/>
  <c r="M131"/>
  <c r="L131"/>
  <c r="M130"/>
  <c r="B134"/>
  <c r="C134" s="1"/>
  <c r="D134" s="1"/>
  <c r="A135"/>
  <c r="K134"/>
  <c r="N134" s="1"/>
  <c r="O132" s="1"/>
  <c r="I133"/>
  <c r="L133" l="1"/>
  <c r="M132"/>
  <c r="B135"/>
  <c r="C135" s="1"/>
  <c r="D135" s="1"/>
  <c r="A136"/>
  <c r="K135"/>
  <c r="N135" s="1"/>
  <c r="O133" s="1"/>
  <c r="E134"/>
  <c r="F134" s="1"/>
  <c r="G134" s="1"/>
  <c r="H134" s="1"/>
  <c r="J134" s="1"/>
  <c r="B136" l="1"/>
  <c r="C136" s="1"/>
  <c r="D136" s="1"/>
  <c r="E136" s="1"/>
  <c r="F136" s="1"/>
  <c r="G136" s="1"/>
  <c r="H136" s="1"/>
  <c r="J136" s="1"/>
  <c r="A137"/>
  <c r="K136"/>
  <c r="N136" s="1"/>
  <c r="O134" s="1"/>
  <c r="E135"/>
  <c r="F135" s="1"/>
  <c r="G135" s="1"/>
  <c r="H135" s="1"/>
  <c r="J135" s="1"/>
  <c r="I134"/>
  <c r="L134" l="1"/>
  <c r="M133"/>
  <c r="B137"/>
  <c r="C137" s="1"/>
  <c r="D137" s="1"/>
  <c r="A138"/>
  <c r="K137"/>
  <c r="N137" s="1"/>
  <c r="O135" s="1"/>
  <c r="I135"/>
  <c r="I136"/>
  <c r="L136" l="1"/>
  <c r="M135"/>
  <c r="L135"/>
  <c r="M134"/>
  <c r="B138"/>
  <c r="C138" s="1"/>
  <c r="D138" s="1"/>
  <c r="E138" s="1"/>
  <c r="F138" s="1"/>
  <c r="G138" s="1"/>
  <c r="H138" s="1"/>
  <c r="J138" s="1"/>
  <c r="A139"/>
  <c r="K138"/>
  <c r="N138" s="1"/>
  <c r="O136" s="1"/>
  <c r="E137"/>
  <c r="F137" s="1"/>
  <c r="G137" s="1"/>
  <c r="H137" s="1"/>
  <c r="J137" s="1"/>
  <c r="I138" l="1"/>
  <c r="I137"/>
  <c r="B139"/>
  <c r="C139" s="1"/>
  <c r="D139" s="1"/>
  <c r="E139" s="1"/>
  <c r="F139" s="1"/>
  <c r="G139" s="1"/>
  <c r="H139" s="1"/>
  <c r="J139" s="1"/>
  <c r="A140"/>
  <c r="K139"/>
  <c r="N139" s="1"/>
  <c r="O137" s="1"/>
  <c r="M137" l="1"/>
  <c r="L137"/>
  <c r="M136"/>
  <c r="L138"/>
  <c r="B140"/>
  <c r="C140" s="1"/>
  <c r="D140" s="1"/>
  <c r="E140" s="1"/>
  <c r="F140" s="1"/>
  <c r="G140" s="1"/>
  <c r="H140" s="1"/>
  <c r="J140" s="1"/>
  <c r="A141"/>
  <c r="K140"/>
  <c r="N140" s="1"/>
  <c r="O138" s="1"/>
  <c r="I139"/>
  <c r="M138" s="1"/>
  <c r="L139" l="1"/>
  <c r="I140"/>
  <c r="M139" s="1"/>
  <c r="B141"/>
  <c r="C141" s="1"/>
  <c r="D141" s="1"/>
  <c r="A142"/>
  <c r="K141"/>
  <c r="N141" s="1"/>
  <c r="O139" s="1"/>
  <c r="L140" l="1"/>
  <c r="B142"/>
  <c r="C142" s="1"/>
  <c r="D142" s="1"/>
  <c r="E142" s="1"/>
  <c r="F142" s="1"/>
  <c r="G142" s="1"/>
  <c r="H142" s="1"/>
  <c r="J142" s="1"/>
  <c r="A143"/>
  <c r="K142"/>
  <c r="N142" s="1"/>
  <c r="O140" s="1"/>
  <c r="E141"/>
  <c r="F141" s="1"/>
  <c r="G141" s="1"/>
  <c r="H141" s="1"/>
  <c r="J141" s="1"/>
  <c r="B143" l="1"/>
  <c r="C143" s="1"/>
  <c r="D143" s="1"/>
  <c r="A144"/>
  <c r="K143"/>
  <c r="N143" s="1"/>
  <c r="O141" s="1"/>
  <c r="I141"/>
  <c r="I142"/>
  <c r="L142" l="1"/>
  <c r="M141"/>
  <c r="L141"/>
  <c r="M140"/>
  <c r="B144"/>
  <c r="C144" s="1"/>
  <c r="D144" s="1"/>
  <c r="E144" s="1"/>
  <c r="F144" s="1"/>
  <c r="G144" s="1"/>
  <c r="H144" s="1"/>
  <c r="J144" s="1"/>
  <c r="A145"/>
  <c r="K144"/>
  <c r="N144" s="1"/>
  <c r="O142" s="1"/>
  <c r="E143"/>
  <c r="F143" s="1"/>
  <c r="G143" s="1"/>
  <c r="H143" s="1"/>
  <c r="J143" s="1"/>
  <c r="I144" l="1"/>
  <c r="I143"/>
  <c r="B145"/>
  <c r="C145" s="1"/>
  <c r="D145" s="1"/>
  <c r="E145" s="1"/>
  <c r="F145" s="1"/>
  <c r="G145" s="1"/>
  <c r="H145" s="1"/>
  <c r="J145" s="1"/>
  <c r="A146"/>
  <c r="K145"/>
  <c r="N145" s="1"/>
  <c r="O143" s="1"/>
  <c r="L144" l="1"/>
  <c r="M143"/>
  <c r="L143"/>
  <c r="M142"/>
  <c r="B146"/>
  <c r="C146" s="1"/>
  <c r="D146" s="1"/>
  <c r="E146" s="1"/>
  <c r="F146" s="1"/>
  <c r="G146" s="1"/>
  <c r="H146" s="1"/>
  <c r="J146" s="1"/>
  <c r="A147"/>
  <c r="K146"/>
  <c r="N146" s="1"/>
  <c r="O144" s="1"/>
  <c r="I145"/>
  <c r="M144" s="1"/>
  <c r="L145" l="1"/>
  <c r="I146"/>
  <c r="M145" s="1"/>
  <c r="B147"/>
  <c r="C147" s="1"/>
  <c r="D147" s="1"/>
  <c r="A148"/>
  <c r="K147"/>
  <c r="N147" s="1"/>
  <c r="O145" s="1"/>
  <c r="L146" l="1"/>
  <c r="B148"/>
  <c r="C148" s="1"/>
  <c r="D148" s="1"/>
  <c r="E148" s="1"/>
  <c r="F148" s="1"/>
  <c r="G148" s="1"/>
  <c r="H148" s="1"/>
  <c r="J148" s="1"/>
  <c r="A149"/>
  <c r="K148"/>
  <c r="N148" s="1"/>
  <c r="O146" s="1"/>
  <c r="E147"/>
  <c r="F147" s="1"/>
  <c r="G147" s="1"/>
  <c r="H147" s="1"/>
  <c r="J147" s="1"/>
  <c r="B149" l="1"/>
  <c r="C149" s="1"/>
  <c r="D149" s="1"/>
  <c r="A150"/>
  <c r="K149"/>
  <c r="N149" s="1"/>
  <c r="O147" s="1"/>
  <c r="I147"/>
  <c r="I148"/>
  <c r="L148" l="1"/>
  <c r="M147"/>
  <c r="L147"/>
  <c r="M146"/>
  <c r="B150"/>
  <c r="C150" s="1"/>
  <c r="D150" s="1"/>
  <c r="A151"/>
  <c r="K150"/>
  <c r="N150" s="1"/>
  <c r="O148" s="1"/>
  <c r="E149"/>
  <c r="F149" s="1"/>
  <c r="G149" s="1"/>
  <c r="H149" s="1"/>
  <c r="J149" s="1"/>
  <c r="I149" l="1"/>
  <c r="B151"/>
  <c r="C151" s="1"/>
  <c r="D151" s="1"/>
  <c r="E151" s="1"/>
  <c r="F151" s="1"/>
  <c r="G151" s="1"/>
  <c r="H151" s="1"/>
  <c r="J151" s="1"/>
  <c r="A152"/>
  <c r="K151"/>
  <c r="N151" s="1"/>
  <c r="O149" s="1"/>
  <c r="E150"/>
  <c r="F150" s="1"/>
  <c r="G150" s="1"/>
  <c r="H150" s="1"/>
  <c r="J150" s="1"/>
  <c r="L149" l="1"/>
  <c r="M148"/>
  <c r="B152"/>
  <c r="C152" s="1"/>
  <c r="D152" s="1"/>
  <c r="E152" s="1"/>
  <c r="F152" s="1"/>
  <c r="G152" s="1"/>
  <c r="H152" s="1"/>
  <c r="J152" s="1"/>
  <c r="K152"/>
  <c r="N152" s="1"/>
  <c r="O150" s="1"/>
  <c r="A153"/>
  <c r="I151"/>
  <c r="I150"/>
  <c r="M150" l="1"/>
  <c r="L150"/>
  <c r="L151"/>
  <c r="M149"/>
  <c r="B153"/>
  <c r="C153" s="1"/>
  <c r="D153" s="1"/>
  <c r="E153" s="1"/>
  <c r="F153" s="1"/>
  <c r="G153" s="1"/>
  <c r="H153" s="1"/>
  <c r="J153" s="1"/>
  <c r="K153"/>
  <c r="N153" s="1"/>
  <c r="O151" s="1"/>
  <c r="A154"/>
  <c r="I152"/>
  <c r="M151" s="1"/>
  <c r="L152" l="1"/>
  <c r="B154"/>
  <c r="C154" s="1"/>
  <c r="D154" s="1"/>
  <c r="E154" s="1"/>
  <c r="F154" s="1"/>
  <c r="G154" s="1"/>
  <c r="H154" s="1"/>
  <c r="J154" s="1"/>
  <c r="K154"/>
  <c r="N154" s="1"/>
  <c r="O152" s="1"/>
  <c r="A155"/>
  <c r="I153"/>
  <c r="L153" l="1"/>
  <c r="M152"/>
  <c r="B155"/>
  <c r="C155" s="1"/>
  <c r="D155" s="1"/>
  <c r="K155"/>
  <c r="N155" s="1"/>
  <c r="O153" s="1"/>
  <c r="A156"/>
  <c r="I154"/>
  <c r="L154" l="1"/>
  <c r="M153"/>
  <c r="B156"/>
  <c r="C156" s="1"/>
  <c r="D156" s="1"/>
  <c r="K156"/>
  <c r="N156" s="1"/>
  <c r="O154" s="1"/>
  <c r="A157"/>
  <c r="E155"/>
  <c r="F155" s="1"/>
  <c r="G155" s="1"/>
  <c r="H155" s="1"/>
  <c r="J155" s="1"/>
  <c r="B157" l="1"/>
  <c r="C157" s="1"/>
  <c r="D157" s="1"/>
  <c r="K157"/>
  <c r="N157" s="1"/>
  <c r="O155" s="1"/>
  <c r="A158"/>
  <c r="I155"/>
  <c r="E156"/>
  <c r="F156" s="1"/>
  <c r="G156" s="1"/>
  <c r="H156" s="1"/>
  <c r="J156" s="1"/>
  <c r="L155" l="1"/>
  <c r="M154"/>
  <c r="B158"/>
  <c r="C158" s="1"/>
  <c r="D158" s="1"/>
  <c r="K158"/>
  <c r="N158" s="1"/>
  <c r="O156" s="1"/>
  <c r="A159"/>
  <c r="I156"/>
  <c r="M155" s="1"/>
  <c r="E157"/>
  <c r="F157" s="1"/>
  <c r="G157" s="1"/>
  <c r="H157" s="1"/>
  <c r="J157" s="1"/>
  <c r="L156" l="1"/>
  <c r="B159"/>
  <c r="C159" s="1"/>
  <c r="D159" s="1"/>
  <c r="K159"/>
  <c r="N159" s="1"/>
  <c r="O157" s="1"/>
  <c r="A160"/>
  <c r="I157"/>
  <c r="E158"/>
  <c r="F158" s="1"/>
  <c r="G158" s="1"/>
  <c r="H158" s="1"/>
  <c r="J158" s="1"/>
  <c r="L157" l="1"/>
  <c r="M156"/>
  <c r="I158"/>
  <c r="B160"/>
  <c r="K160"/>
  <c r="N160" s="1"/>
  <c r="O158" s="1"/>
  <c r="A161"/>
  <c r="E159"/>
  <c r="F159" s="1"/>
  <c r="G159" s="1"/>
  <c r="H159" s="1"/>
  <c r="J159" s="1"/>
  <c r="L158" l="1"/>
  <c r="M157"/>
  <c r="B161"/>
  <c r="A162"/>
  <c r="K161"/>
  <c r="N161" s="1"/>
  <c r="O159" s="1"/>
  <c r="C160"/>
  <c r="D160" s="1"/>
  <c r="I159"/>
  <c r="L159" l="1"/>
  <c r="M158"/>
  <c r="E160"/>
  <c r="F160" s="1"/>
  <c r="G160" s="1"/>
  <c r="H160" s="1"/>
  <c r="J160" s="1"/>
  <c r="C161"/>
  <c r="D161" s="1"/>
  <c r="B162"/>
  <c r="A163"/>
  <c r="K162"/>
  <c r="N162" s="1"/>
  <c r="O160" s="1"/>
  <c r="C162" l="1"/>
  <c r="D162" s="1"/>
  <c r="B163"/>
  <c r="A164"/>
  <c r="K163"/>
  <c r="N163" s="1"/>
  <c r="O161" s="1"/>
  <c r="I160"/>
  <c r="E161"/>
  <c r="F161" s="1"/>
  <c r="G161" s="1"/>
  <c r="H161" s="1"/>
  <c r="J161" s="1"/>
  <c r="L160" l="1"/>
  <c r="M159"/>
  <c r="I161"/>
  <c r="C163"/>
  <c r="D163" s="1"/>
  <c r="B164"/>
  <c r="A165"/>
  <c r="K164"/>
  <c r="N164" s="1"/>
  <c r="O162" s="1"/>
  <c r="E162"/>
  <c r="F162" s="1"/>
  <c r="G162" s="1"/>
  <c r="H162" s="1"/>
  <c r="J162" s="1"/>
  <c r="I162" l="1"/>
  <c r="L162" s="1"/>
  <c r="L161"/>
  <c r="M160"/>
  <c r="C164"/>
  <c r="D164" s="1"/>
  <c r="B165"/>
  <c r="A166"/>
  <c r="K165"/>
  <c r="N165" s="1"/>
  <c r="O163" s="1"/>
  <c r="E163"/>
  <c r="F163" s="1"/>
  <c r="G163" s="1"/>
  <c r="H163" s="1"/>
  <c r="J163" s="1"/>
  <c r="M161" l="1"/>
  <c r="C165"/>
  <c r="D165" s="1"/>
  <c r="B166"/>
  <c r="A167"/>
  <c r="K166"/>
  <c r="N166" s="1"/>
  <c r="O164" s="1"/>
  <c r="E164"/>
  <c r="F164" s="1"/>
  <c r="G164" s="1"/>
  <c r="H164" s="1"/>
  <c r="J164" s="1"/>
  <c r="I163"/>
  <c r="L163" l="1"/>
  <c r="M162"/>
  <c r="B167"/>
  <c r="A168"/>
  <c r="K167"/>
  <c r="N167" s="1"/>
  <c r="O165" s="1"/>
  <c r="C166"/>
  <c r="D166" s="1"/>
  <c r="E165"/>
  <c r="F165" s="1"/>
  <c r="G165" s="1"/>
  <c r="H165" s="1"/>
  <c r="J165" s="1"/>
  <c r="I164"/>
  <c r="M163" s="1"/>
  <c r="L164" l="1"/>
  <c r="I165"/>
  <c r="M164" s="1"/>
  <c r="E166"/>
  <c r="F166" s="1"/>
  <c r="G166" s="1"/>
  <c r="H166" s="1"/>
  <c r="J166" s="1"/>
  <c r="C167"/>
  <c r="D167" s="1"/>
  <c r="B168"/>
  <c r="A169"/>
  <c r="K168"/>
  <c r="N168" s="1"/>
  <c r="O166" s="1"/>
  <c r="L165" l="1"/>
  <c r="E167"/>
  <c r="F167" s="1"/>
  <c r="G167" s="1"/>
  <c r="H167" s="1"/>
  <c r="J167" s="1"/>
  <c r="C168"/>
  <c r="D168" s="1"/>
  <c r="I166"/>
  <c r="B169"/>
  <c r="C169" s="1"/>
  <c r="D169" s="1"/>
  <c r="E169" s="1"/>
  <c r="F169" s="1"/>
  <c r="G169" s="1"/>
  <c r="H169" s="1"/>
  <c r="J169" s="1"/>
  <c r="K169"/>
  <c r="N169" s="1"/>
  <c r="O167" s="1"/>
  <c r="A170"/>
  <c r="L166" l="1"/>
  <c r="M165"/>
  <c r="B170"/>
  <c r="C170" s="1"/>
  <c r="D170" s="1"/>
  <c r="E170" s="1"/>
  <c r="F170" s="1"/>
  <c r="G170" s="1"/>
  <c r="H170" s="1"/>
  <c r="J170" s="1"/>
  <c r="K170"/>
  <c r="N170" s="1"/>
  <c r="O168" s="1"/>
  <c r="A171"/>
  <c r="I169"/>
  <c r="I167"/>
  <c r="M166" s="1"/>
  <c r="E168"/>
  <c r="F168" s="1"/>
  <c r="G168" s="1"/>
  <c r="H168" s="1"/>
  <c r="J168" s="1"/>
  <c r="L167" l="1"/>
  <c r="I168"/>
  <c r="L169" s="1"/>
  <c r="B171"/>
  <c r="C171" s="1"/>
  <c r="D171" s="1"/>
  <c r="K171"/>
  <c r="N171" s="1"/>
  <c r="O169" s="1"/>
  <c r="A172"/>
  <c r="I170"/>
  <c r="L170" l="1"/>
  <c r="M168"/>
  <c r="L168"/>
  <c r="M169"/>
  <c r="M167"/>
  <c r="B172"/>
  <c r="C172" s="1"/>
  <c r="D172" s="1"/>
  <c r="K172"/>
  <c r="N172" s="1"/>
  <c r="O170" s="1"/>
  <c r="A173"/>
  <c r="E171"/>
  <c r="F171" s="1"/>
  <c r="G171" s="1"/>
  <c r="H171" s="1"/>
  <c r="J171" s="1"/>
  <c r="B173" l="1"/>
  <c r="C173" s="1"/>
  <c r="D173" s="1"/>
  <c r="E173" s="1"/>
  <c r="F173" s="1"/>
  <c r="G173" s="1"/>
  <c r="H173" s="1"/>
  <c r="J173" s="1"/>
  <c r="K173"/>
  <c r="N173" s="1"/>
  <c r="O171" s="1"/>
  <c r="A174"/>
  <c r="I171"/>
  <c r="E172"/>
  <c r="F172" s="1"/>
  <c r="G172" s="1"/>
  <c r="H172" s="1"/>
  <c r="J172" s="1"/>
  <c r="L171" l="1"/>
  <c r="M170"/>
  <c r="B174"/>
  <c r="C174" s="1"/>
  <c r="D174" s="1"/>
  <c r="K174"/>
  <c r="N174" s="1"/>
  <c r="O172" s="1"/>
  <c r="A175"/>
  <c r="I173"/>
  <c r="I172"/>
  <c r="M171" s="1"/>
  <c r="M172" l="1"/>
  <c r="L172"/>
  <c r="L173"/>
  <c r="B175"/>
  <c r="C175" s="1"/>
  <c r="D175" s="1"/>
  <c r="E175" s="1"/>
  <c r="F175" s="1"/>
  <c r="G175" s="1"/>
  <c r="H175" s="1"/>
  <c r="J175" s="1"/>
  <c r="K175"/>
  <c r="N175" s="1"/>
  <c r="O173" s="1"/>
  <c r="A176"/>
  <c r="E174"/>
  <c r="F174" s="1"/>
  <c r="G174" s="1"/>
  <c r="H174" s="1"/>
  <c r="J174" s="1"/>
  <c r="B176" l="1"/>
  <c r="C176" s="1"/>
  <c r="D176" s="1"/>
  <c r="K176"/>
  <c r="N176" s="1"/>
  <c r="O174" s="1"/>
  <c r="A177"/>
  <c r="I174"/>
  <c r="I175"/>
  <c r="L175" l="1"/>
  <c r="M174"/>
  <c r="L174"/>
  <c r="M173"/>
  <c r="B177"/>
  <c r="C177" s="1"/>
  <c r="D177" s="1"/>
  <c r="E177" s="1"/>
  <c r="F177" s="1"/>
  <c r="G177" s="1"/>
  <c r="H177" s="1"/>
  <c r="J177" s="1"/>
  <c r="K177"/>
  <c r="N177" s="1"/>
  <c r="O175" s="1"/>
  <c r="A178"/>
  <c r="E176"/>
  <c r="F176" s="1"/>
  <c r="G176" s="1"/>
  <c r="H176" s="1"/>
  <c r="J176" s="1"/>
  <c r="B178" l="1"/>
  <c r="C178" s="1"/>
  <c r="D178" s="1"/>
  <c r="K178"/>
  <c r="N178" s="1"/>
  <c r="O176" s="1"/>
  <c r="A179"/>
  <c r="I177"/>
  <c r="I176"/>
  <c r="L177" l="1"/>
  <c r="M176"/>
  <c r="L176"/>
  <c r="M175"/>
  <c r="B179"/>
  <c r="C179" s="1"/>
  <c r="D179" s="1"/>
  <c r="E179" s="1"/>
  <c r="F179" s="1"/>
  <c r="G179" s="1"/>
  <c r="H179" s="1"/>
  <c r="J179" s="1"/>
  <c r="K179"/>
  <c r="N179" s="1"/>
  <c r="O177" s="1"/>
  <c r="A180"/>
  <c r="E178"/>
  <c r="F178" s="1"/>
  <c r="G178" s="1"/>
  <c r="H178" s="1"/>
  <c r="J178" s="1"/>
  <c r="B180" l="1"/>
  <c r="C180" s="1"/>
  <c r="D180" s="1"/>
  <c r="K180"/>
  <c r="N180" s="1"/>
  <c r="O178" s="1"/>
  <c r="A181"/>
  <c r="I178"/>
  <c r="I179"/>
  <c r="L179" l="1"/>
  <c r="M178"/>
  <c r="L178"/>
  <c r="M177"/>
  <c r="B181"/>
  <c r="C181" s="1"/>
  <c r="D181" s="1"/>
  <c r="E181" s="1"/>
  <c r="F181" s="1"/>
  <c r="G181" s="1"/>
  <c r="H181" s="1"/>
  <c r="J181" s="1"/>
  <c r="K181"/>
  <c r="N181" s="1"/>
  <c r="O179" s="1"/>
  <c r="A182"/>
  <c r="E180"/>
  <c r="F180" s="1"/>
  <c r="G180" s="1"/>
  <c r="H180" s="1"/>
  <c r="J180" s="1"/>
  <c r="B182" l="1"/>
  <c r="C182" s="1"/>
  <c r="D182" s="1"/>
  <c r="K182"/>
  <c r="N182" s="1"/>
  <c r="O180" s="1"/>
  <c r="A183"/>
  <c r="I180"/>
  <c r="I181"/>
  <c r="L181" l="1"/>
  <c r="M180"/>
  <c r="L180"/>
  <c r="M179"/>
  <c r="B183"/>
  <c r="C183" s="1"/>
  <c r="D183" s="1"/>
  <c r="E183" s="1"/>
  <c r="F183" s="1"/>
  <c r="G183" s="1"/>
  <c r="H183" s="1"/>
  <c r="J183" s="1"/>
  <c r="K183"/>
  <c r="N183" s="1"/>
  <c r="O181" s="1"/>
  <c r="A184"/>
  <c r="E182"/>
  <c r="F182" s="1"/>
  <c r="G182" s="1"/>
  <c r="H182" s="1"/>
  <c r="J182" s="1"/>
  <c r="B184" l="1"/>
  <c r="C184" s="1"/>
  <c r="D184" s="1"/>
  <c r="K184"/>
  <c r="N184" s="1"/>
  <c r="O182" s="1"/>
  <c r="A185"/>
  <c r="I182"/>
  <c r="I183"/>
  <c r="L183" l="1"/>
  <c r="M182"/>
  <c r="L182"/>
  <c r="M181"/>
  <c r="B185"/>
  <c r="C185" s="1"/>
  <c r="D185" s="1"/>
  <c r="E185" s="1"/>
  <c r="F185" s="1"/>
  <c r="G185" s="1"/>
  <c r="H185" s="1"/>
  <c r="J185" s="1"/>
  <c r="K185"/>
  <c r="N185" s="1"/>
  <c r="O183" s="1"/>
  <c r="A186"/>
  <c r="E184"/>
  <c r="F184" s="1"/>
  <c r="G184" s="1"/>
  <c r="H184" s="1"/>
  <c r="J184" s="1"/>
  <c r="B186" l="1"/>
  <c r="C186" s="1"/>
  <c r="D186" s="1"/>
  <c r="K186"/>
  <c r="N186" s="1"/>
  <c r="O184" s="1"/>
  <c r="A187"/>
  <c r="I184"/>
  <c r="I185"/>
  <c r="L185" l="1"/>
  <c r="M184"/>
  <c r="L184"/>
  <c r="M183"/>
  <c r="B187"/>
  <c r="C187" s="1"/>
  <c r="D187" s="1"/>
  <c r="E187" s="1"/>
  <c r="F187" s="1"/>
  <c r="G187" s="1"/>
  <c r="H187" s="1"/>
  <c r="J187" s="1"/>
  <c r="K187"/>
  <c r="N187" s="1"/>
  <c r="O185" s="1"/>
  <c r="A188"/>
  <c r="E186"/>
  <c r="F186" s="1"/>
  <c r="G186" s="1"/>
  <c r="H186" s="1"/>
  <c r="J186" s="1"/>
  <c r="B188" l="1"/>
  <c r="C188" s="1"/>
  <c r="D188" s="1"/>
  <c r="K188"/>
  <c r="N188" s="1"/>
  <c r="O186" s="1"/>
  <c r="A189"/>
  <c r="I186"/>
  <c r="I187"/>
  <c r="L187" l="1"/>
  <c r="M186"/>
  <c r="L186"/>
  <c r="M185"/>
  <c r="B189"/>
  <c r="C189" s="1"/>
  <c r="D189" s="1"/>
  <c r="E189" s="1"/>
  <c r="F189" s="1"/>
  <c r="G189" s="1"/>
  <c r="H189" s="1"/>
  <c r="J189" s="1"/>
  <c r="K189"/>
  <c r="N189" s="1"/>
  <c r="O187" s="1"/>
  <c r="A190"/>
  <c r="E188"/>
  <c r="F188" s="1"/>
  <c r="G188" s="1"/>
  <c r="H188" s="1"/>
  <c r="J188" s="1"/>
  <c r="B190" l="1"/>
  <c r="C190" s="1"/>
  <c r="D190" s="1"/>
  <c r="K190"/>
  <c r="N190" s="1"/>
  <c r="O188" s="1"/>
  <c r="A191"/>
  <c r="I188"/>
  <c r="I189"/>
  <c r="L189" l="1"/>
  <c r="M188"/>
  <c r="L188"/>
  <c r="M187"/>
  <c r="B191"/>
  <c r="C191" s="1"/>
  <c r="D191" s="1"/>
  <c r="E191" s="1"/>
  <c r="F191" s="1"/>
  <c r="G191" s="1"/>
  <c r="H191" s="1"/>
  <c r="J191" s="1"/>
  <c r="K191"/>
  <c r="N191" s="1"/>
  <c r="O189" s="1"/>
  <c r="A192"/>
  <c r="E190"/>
  <c r="F190" s="1"/>
  <c r="G190" s="1"/>
  <c r="H190" s="1"/>
  <c r="J190" s="1"/>
  <c r="B192" l="1"/>
  <c r="C192" s="1"/>
  <c r="D192" s="1"/>
  <c r="K192"/>
  <c r="N192" s="1"/>
  <c r="O190" s="1"/>
  <c r="A193"/>
  <c r="I190"/>
  <c r="I191"/>
  <c r="L191" l="1"/>
  <c r="M190"/>
  <c r="L190"/>
  <c r="M189"/>
  <c r="B193"/>
  <c r="C193" s="1"/>
  <c r="D193" s="1"/>
  <c r="E193" s="1"/>
  <c r="F193" s="1"/>
  <c r="G193" s="1"/>
  <c r="H193" s="1"/>
  <c r="J193" s="1"/>
  <c r="K193"/>
  <c r="N193" s="1"/>
  <c r="O191" s="1"/>
  <c r="A194"/>
  <c r="E192"/>
  <c r="F192" s="1"/>
  <c r="G192" s="1"/>
  <c r="H192" s="1"/>
  <c r="J192" s="1"/>
  <c r="B194" l="1"/>
  <c r="C194" s="1"/>
  <c r="D194" s="1"/>
  <c r="K194"/>
  <c r="N194" s="1"/>
  <c r="O192" s="1"/>
  <c r="A195"/>
  <c r="I193"/>
  <c r="I192"/>
  <c r="L193" l="1"/>
  <c r="M192"/>
  <c r="L192"/>
  <c r="M191"/>
  <c r="B195"/>
  <c r="C195" s="1"/>
  <c r="D195" s="1"/>
  <c r="E195" s="1"/>
  <c r="F195" s="1"/>
  <c r="G195" s="1"/>
  <c r="H195" s="1"/>
  <c r="J195" s="1"/>
  <c r="K195"/>
  <c r="N195" s="1"/>
  <c r="O193" s="1"/>
  <c r="A196"/>
  <c r="E194"/>
  <c r="F194" s="1"/>
  <c r="G194" s="1"/>
  <c r="H194" s="1"/>
  <c r="J194" s="1"/>
  <c r="B196" l="1"/>
  <c r="C196" s="1"/>
  <c r="D196" s="1"/>
  <c r="K196"/>
  <c r="N196" s="1"/>
  <c r="O194" s="1"/>
  <c r="A197"/>
  <c r="I194"/>
  <c r="I195"/>
  <c r="L195" l="1"/>
  <c r="M194"/>
  <c r="L194"/>
  <c r="M193"/>
  <c r="B197"/>
  <c r="C197" s="1"/>
  <c r="D197" s="1"/>
  <c r="E197" s="1"/>
  <c r="F197" s="1"/>
  <c r="G197" s="1"/>
  <c r="H197" s="1"/>
  <c r="J197" s="1"/>
  <c r="K197"/>
  <c r="N197" s="1"/>
  <c r="O195" s="1"/>
  <c r="A198"/>
  <c r="E196"/>
  <c r="F196" s="1"/>
  <c r="G196" s="1"/>
  <c r="H196" s="1"/>
  <c r="J196" s="1"/>
  <c r="B198" l="1"/>
  <c r="C198" s="1"/>
  <c r="D198" s="1"/>
  <c r="K198"/>
  <c r="N198" s="1"/>
  <c r="O196" s="1"/>
  <c r="A199"/>
  <c r="I197"/>
  <c r="I196"/>
  <c r="L197" l="1"/>
  <c r="M196"/>
  <c r="L196"/>
  <c r="M195"/>
  <c r="B199"/>
  <c r="C199" s="1"/>
  <c r="D199" s="1"/>
  <c r="E199" s="1"/>
  <c r="F199" s="1"/>
  <c r="G199" s="1"/>
  <c r="H199" s="1"/>
  <c r="J199" s="1"/>
  <c r="K199"/>
  <c r="N199" s="1"/>
  <c r="O197" s="1"/>
  <c r="A200"/>
  <c r="E198"/>
  <c r="F198" s="1"/>
  <c r="G198" s="1"/>
  <c r="H198" s="1"/>
  <c r="J198" s="1"/>
  <c r="B200" l="1"/>
  <c r="C200" s="1"/>
  <c r="D200" s="1"/>
  <c r="K200"/>
  <c r="N200" s="1"/>
  <c r="O198" s="1"/>
  <c r="A201"/>
  <c r="I198"/>
  <c r="I199"/>
  <c r="L199" l="1"/>
  <c r="M198"/>
  <c r="L198"/>
  <c r="M197"/>
  <c r="B201"/>
  <c r="C201" s="1"/>
  <c r="D201" s="1"/>
  <c r="E201" s="1"/>
  <c r="F201" s="1"/>
  <c r="G201" s="1"/>
  <c r="H201" s="1"/>
  <c r="J201" s="1"/>
  <c r="K201"/>
  <c r="N201" s="1"/>
  <c r="O199" s="1"/>
  <c r="A202"/>
  <c r="E200"/>
  <c r="F200" s="1"/>
  <c r="G200" s="1"/>
  <c r="H200" s="1"/>
  <c r="J200" s="1"/>
  <c r="B202" l="1"/>
  <c r="C202" s="1"/>
  <c r="D202" s="1"/>
  <c r="K202"/>
  <c r="N202" s="1"/>
  <c r="O200" s="1"/>
  <c r="A203"/>
  <c r="I201"/>
  <c r="I200"/>
  <c r="L201" l="1"/>
  <c r="M200"/>
  <c r="L200"/>
  <c r="M199"/>
  <c r="B203"/>
  <c r="C203" s="1"/>
  <c r="D203" s="1"/>
  <c r="E203" s="1"/>
  <c r="F203" s="1"/>
  <c r="G203" s="1"/>
  <c r="H203" s="1"/>
  <c r="J203" s="1"/>
  <c r="K203"/>
  <c r="N203" s="1"/>
  <c r="O201" s="1"/>
  <c r="A204"/>
  <c r="E202"/>
  <c r="F202" s="1"/>
  <c r="G202" s="1"/>
  <c r="H202" s="1"/>
  <c r="J202" s="1"/>
  <c r="B204" l="1"/>
  <c r="C204" s="1"/>
  <c r="D204" s="1"/>
  <c r="K204"/>
  <c r="N204" s="1"/>
  <c r="O202" s="1"/>
  <c r="A205"/>
  <c r="I202"/>
  <c r="I203"/>
  <c r="L203" l="1"/>
  <c r="M202"/>
  <c r="L202"/>
  <c r="M201"/>
  <c r="B205"/>
  <c r="C205" s="1"/>
  <c r="D205" s="1"/>
  <c r="E205" s="1"/>
  <c r="F205" s="1"/>
  <c r="G205" s="1"/>
  <c r="H205" s="1"/>
  <c r="J205" s="1"/>
  <c r="K205"/>
  <c r="N205" s="1"/>
  <c r="O203" s="1"/>
  <c r="A206"/>
  <c r="E204"/>
  <c r="F204" s="1"/>
  <c r="G204" s="1"/>
  <c r="H204" s="1"/>
  <c r="J204" s="1"/>
  <c r="B206" l="1"/>
  <c r="C206" s="1"/>
  <c r="D206" s="1"/>
  <c r="K206"/>
  <c r="N206" s="1"/>
  <c r="O204" s="1"/>
  <c r="A207"/>
  <c r="I204"/>
  <c r="I205"/>
  <c r="L205" l="1"/>
  <c r="M204"/>
  <c r="L204"/>
  <c r="M203"/>
  <c r="B207"/>
  <c r="C207" s="1"/>
  <c r="D207" s="1"/>
  <c r="E207" s="1"/>
  <c r="F207" s="1"/>
  <c r="G207" s="1"/>
  <c r="H207" s="1"/>
  <c r="J207" s="1"/>
  <c r="K207"/>
  <c r="N207" s="1"/>
  <c r="O205" s="1"/>
  <c r="A208"/>
  <c r="E206"/>
  <c r="F206" s="1"/>
  <c r="G206" s="1"/>
  <c r="H206" s="1"/>
  <c r="J206" s="1"/>
  <c r="B208" l="1"/>
  <c r="C208" s="1"/>
  <c r="D208" s="1"/>
  <c r="K208"/>
  <c r="N208" s="1"/>
  <c r="O206" s="1"/>
  <c r="A209"/>
  <c r="I206"/>
  <c r="I207"/>
  <c r="L207" l="1"/>
  <c r="M206"/>
  <c r="L206"/>
  <c r="M205"/>
  <c r="B209"/>
  <c r="C209" s="1"/>
  <c r="D209" s="1"/>
  <c r="E209" s="1"/>
  <c r="F209" s="1"/>
  <c r="G209" s="1"/>
  <c r="H209" s="1"/>
  <c r="J209" s="1"/>
  <c r="K209"/>
  <c r="N209" s="1"/>
  <c r="O207" s="1"/>
  <c r="A210"/>
  <c r="E208"/>
  <c r="F208" s="1"/>
  <c r="G208" s="1"/>
  <c r="H208" s="1"/>
  <c r="J208" s="1"/>
  <c r="B210" l="1"/>
  <c r="C210" s="1"/>
  <c r="D210" s="1"/>
  <c r="K210"/>
  <c r="N210" s="1"/>
  <c r="O208" s="1"/>
  <c r="A211"/>
  <c r="I208"/>
  <c r="I209"/>
  <c r="L209" l="1"/>
  <c r="M208"/>
  <c r="L208"/>
  <c r="M207"/>
  <c r="B211"/>
  <c r="C211" s="1"/>
  <c r="D211" s="1"/>
  <c r="E211" s="1"/>
  <c r="F211" s="1"/>
  <c r="G211" s="1"/>
  <c r="H211" s="1"/>
  <c r="J211" s="1"/>
  <c r="K211"/>
  <c r="N211" s="1"/>
  <c r="O209" s="1"/>
  <c r="A212"/>
  <c r="E210"/>
  <c r="F210" s="1"/>
  <c r="G210" s="1"/>
  <c r="H210" s="1"/>
  <c r="J210" s="1"/>
  <c r="B212" l="1"/>
  <c r="C212" s="1"/>
  <c r="D212" s="1"/>
  <c r="K212"/>
  <c r="N212" s="1"/>
  <c r="O210" s="1"/>
  <c r="A213"/>
  <c r="I210"/>
  <c r="I211"/>
  <c r="L211" l="1"/>
  <c r="M210"/>
  <c r="L210"/>
  <c r="M209"/>
  <c r="B213"/>
  <c r="C213" s="1"/>
  <c r="D213" s="1"/>
  <c r="E213" s="1"/>
  <c r="F213" s="1"/>
  <c r="G213" s="1"/>
  <c r="H213" s="1"/>
  <c r="J213" s="1"/>
  <c r="K213"/>
  <c r="N213" s="1"/>
  <c r="O211" s="1"/>
  <c r="A214"/>
  <c r="E212"/>
  <c r="F212" s="1"/>
  <c r="G212" s="1"/>
  <c r="H212" s="1"/>
  <c r="J212" s="1"/>
  <c r="B214" l="1"/>
  <c r="C214" s="1"/>
  <c r="D214" s="1"/>
  <c r="K214"/>
  <c r="N214" s="1"/>
  <c r="O212" s="1"/>
  <c r="A215"/>
  <c r="I213"/>
  <c r="I212"/>
  <c r="L213" l="1"/>
  <c r="M212"/>
  <c r="L212"/>
  <c r="M211"/>
  <c r="B215"/>
  <c r="C215" s="1"/>
  <c r="D215" s="1"/>
  <c r="E215" s="1"/>
  <c r="F215" s="1"/>
  <c r="G215" s="1"/>
  <c r="H215" s="1"/>
  <c r="J215" s="1"/>
  <c r="K215"/>
  <c r="N215" s="1"/>
  <c r="O213" s="1"/>
  <c r="A216"/>
  <c r="E214"/>
  <c r="F214" s="1"/>
  <c r="G214" s="1"/>
  <c r="H214" s="1"/>
  <c r="J214" s="1"/>
  <c r="B216" l="1"/>
  <c r="C216" s="1"/>
  <c r="D216" s="1"/>
  <c r="K216"/>
  <c r="N216" s="1"/>
  <c r="O214" s="1"/>
  <c r="A217"/>
  <c r="I214"/>
  <c r="I215"/>
  <c r="L215" l="1"/>
  <c r="M214"/>
  <c r="L214"/>
  <c r="M213"/>
  <c r="B217"/>
  <c r="C217" s="1"/>
  <c r="D217" s="1"/>
  <c r="E217" s="1"/>
  <c r="F217" s="1"/>
  <c r="G217" s="1"/>
  <c r="H217" s="1"/>
  <c r="J217" s="1"/>
  <c r="K217"/>
  <c r="N217" s="1"/>
  <c r="O215" s="1"/>
  <c r="A218"/>
  <c r="E216"/>
  <c r="F216" s="1"/>
  <c r="G216" s="1"/>
  <c r="H216" s="1"/>
  <c r="J216" s="1"/>
  <c r="B218" l="1"/>
  <c r="C218" s="1"/>
  <c r="D218" s="1"/>
  <c r="K218"/>
  <c r="N218" s="1"/>
  <c r="O216" s="1"/>
  <c r="A219"/>
  <c r="I216"/>
  <c r="I217"/>
  <c r="L217" l="1"/>
  <c r="M216"/>
  <c r="L216"/>
  <c r="M215"/>
  <c r="B219"/>
  <c r="C219" s="1"/>
  <c r="D219" s="1"/>
  <c r="E219" s="1"/>
  <c r="F219" s="1"/>
  <c r="G219" s="1"/>
  <c r="H219" s="1"/>
  <c r="J219" s="1"/>
  <c r="K219"/>
  <c r="N219" s="1"/>
  <c r="O217" s="1"/>
  <c r="A220"/>
  <c r="E218"/>
  <c r="F218" s="1"/>
  <c r="G218" s="1"/>
  <c r="H218" s="1"/>
  <c r="J218" s="1"/>
  <c r="B220" l="1"/>
  <c r="C220" s="1"/>
  <c r="D220" s="1"/>
  <c r="K220"/>
  <c r="N220" s="1"/>
  <c r="O218" s="1"/>
  <c r="A221"/>
  <c r="I218"/>
  <c r="I219"/>
  <c r="L219" l="1"/>
  <c r="M218"/>
  <c r="L218"/>
  <c r="M217"/>
  <c r="B221"/>
  <c r="K221"/>
  <c r="N221" s="1"/>
  <c r="O219" s="1"/>
  <c r="A222"/>
  <c r="E220"/>
  <c r="F220" s="1"/>
  <c r="G220" s="1"/>
  <c r="H220" s="1"/>
  <c r="J220" s="1"/>
  <c r="B222" l="1"/>
  <c r="K222"/>
  <c r="N222" s="1"/>
  <c r="O220" s="1"/>
  <c r="A223"/>
  <c r="C221"/>
  <c r="D221" s="1"/>
  <c r="I220"/>
  <c r="L220" l="1"/>
  <c r="M219"/>
  <c r="B223"/>
  <c r="K223"/>
  <c r="N223" s="1"/>
  <c r="O221" s="1"/>
  <c r="A224"/>
  <c r="C222"/>
  <c r="D222" s="1"/>
  <c r="E221"/>
  <c r="F221" s="1"/>
  <c r="G221" s="1"/>
  <c r="H221" s="1"/>
  <c r="J221" s="1"/>
  <c r="B224" l="1"/>
  <c r="K224"/>
  <c r="N224" s="1"/>
  <c r="O222" s="1"/>
  <c r="A225"/>
  <c r="C223"/>
  <c r="D223" s="1"/>
  <c r="E222"/>
  <c r="F222" s="1"/>
  <c r="G222" s="1"/>
  <c r="H222" s="1"/>
  <c r="J222" s="1"/>
  <c r="I221"/>
  <c r="L221" l="1"/>
  <c r="M220"/>
  <c r="B225"/>
  <c r="K225"/>
  <c r="N225" s="1"/>
  <c r="O223" s="1"/>
  <c r="A226"/>
  <c r="C224"/>
  <c r="D224" s="1"/>
  <c r="I222"/>
  <c r="M221" s="1"/>
  <c r="E223"/>
  <c r="F223" s="1"/>
  <c r="G223" s="1"/>
  <c r="H223" s="1"/>
  <c r="J223" s="1"/>
  <c r="L222" l="1"/>
  <c r="B226"/>
  <c r="K226"/>
  <c r="N226" s="1"/>
  <c r="O224" s="1"/>
  <c r="A227"/>
  <c r="C225"/>
  <c r="D225" s="1"/>
  <c r="I223"/>
  <c r="M222" s="1"/>
  <c r="E224"/>
  <c r="F224" s="1"/>
  <c r="G224" s="1"/>
  <c r="H224" s="1"/>
  <c r="J224" s="1"/>
  <c r="L223" l="1"/>
  <c r="B227"/>
  <c r="K227"/>
  <c r="N227" s="1"/>
  <c r="O225" s="1"/>
  <c r="A228"/>
  <c r="C226"/>
  <c r="D226" s="1"/>
  <c r="I224"/>
  <c r="E225"/>
  <c r="F225" s="1"/>
  <c r="G225" s="1"/>
  <c r="H225" s="1"/>
  <c r="J225" s="1"/>
  <c r="L224" l="1"/>
  <c r="M223"/>
  <c r="E226"/>
  <c r="F226" s="1"/>
  <c r="G226" s="1"/>
  <c r="H226" s="1"/>
  <c r="J226" s="1"/>
  <c r="B228"/>
  <c r="K228"/>
  <c r="N228" s="1"/>
  <c r="O226" s="1"/>
  <c r="A229"/>
  <c r="C227"/>
  <c r="D227" s="1"/>
  <c r="I225"/>
  <c r="M224" s="1"/>
  <c r="L225" l="1"/>
  <c r="B229"/>
  <c r="K229"/>
  <c r="N229" s="1"/>
  <c r="O227" s="1"/>
  <c r="A230"/>
  <c r="C228"/>
  <c r="D228" s="1"/>
  <c r="I226"/>
  <c r="E227"/>
  <c r="F227" s="1"/>
  <c r="G227" s="1"/>
  <c r="H227" s="1"/>
  <c r="J227" s="1"/>
  <c r="L226" l="1"/>
  <c r="M225"/>
  <c r="B230"/>
  <c r="K230"/>
  <c r="N230" s="1"/>
  <c r="O228" s="1"/>
  <c r="A231"/>
  <c r="C229"/>
  <c r="D229" s="1"/>
  <c r="I227"/>
  <c r="E228"/>
  <c r="F228" s="1"/>
  <c r="G228" s="1"/>
  <c r="H228" s="1"/>
  <c r="J228" s="1"/>
  <c r="L227" l="1"/>
  <c r="M226"/>
  <c r="B231"/>
  <c r="C231" s="1"/>
  <c r="D231" s="1"/>
  <c r="K231"/>
  <c r="N231" s="1"/>
  <c r="O229" s="1"/>
  <c r="A232"/>
  <c r="C230"/>
  <c r="D230" s="1"/>
  <c r="I228"/>
  <c r="E229"/>
  <c r="F229" s="1"/>
  <c r="G229" s="1"/>
  <c r="H229" s="1"/>
  <c r="J229" s="1"/>
  <c r="L228" l="1"/>
  <c r="M227"/>
  <c r="E230"/>
  <c r="F230" s="1"/>
  <c r="G230" s="1"/>
  <c r="H230" s="1"/>
  <c r="J230" s="1"/>
  <c r="B232"/>
  <c r="A233"/>
  <c r="K232"/>
  <c r="N232" s="1"/>
  <c r="O230" s="1"/>
  <c r="I229"/>
  <c r="E231"/>
  <c r="F231" s="1"/>
  <c r="G231" s="1"/>
  <c r="H231" s="1"/>
  <c r="J231" s="1"/>
  <c r="L229" l="1"/>
  <c r="M228"/>
  <c r="C232"/>
  <c r="D232" s="1"/>
  <c r="I230"/>
  <c r="M229" s="1"/>
  <c r="B233"/>
  <c r="A234"/>
  <c r="K233"/>
  <c r="N233" s="1"/>
  <c r="O231" s="1"/>
  <c r="I231"/>
  <c r="L231" l="1"/>
  <c r="M230"/>
  <c r="L230"/>
  <c r="E232"/>
  <c r="F232" s="1"/>
  <c r="G232" s="1"/>
  <c r="H232" s="1"/>
  <c r="J232" s="1"/>
  <c r="C233"/>
  <c r="D233" s="1"/>
  <c r="B234"/>
  <c r="A235"/>
  <c r="K234"/>
  <c r="N234" s="1"/>
  <c r="O232" s="1"/>
  <c r="C234" l="1"/>
  <c r="D234" s="1"/>
  <c r="B235"/>
  <c r="A236"/>
  <c r="K235"/>
  <c r="N235" s="1"/>
  <c r="O233" s="1"/>
  <c r="I232"/>
  <c r="E233"/>
  <c r="F233" s="1"/>
  <c r="G233" s="1"/>
  <c r="H233" s="1"/>
  <c r="J233" s="1"/>
  <c r="L232" l="1"/>
  <c r="M231"/>
  <c r="C235"/>
  <c r="D235" s="1"/>
  <c r="I233"/>
  <c r="B236"/>
  <c r="A237"/>
  <c r="K236"/>
  <c r="N236" s="1"/>
  <c r="O234" s="1"/>
  <c r="E234"/>
  <c r="F234" s="1"/>
  <c r="G234" s="1"/>
  <c r="H234" s="1"/>
  <c r="J234" s="1"/>
  <c r="L233" l="1"/>
  <c r="M232"/>
  <c r="I234"/>
  <c r="B237"/>
  <c r="A238"/>
  <c r="K237"/>
  <c r="N237" s="1"/>
  <c r="O235" s="1"/>
  <c r="C236"/>
  <c r="D236" s="1"/>
  <c r="E235"/>
  <c r="F235" s="1"/>
  <c r="G235" s="1"/>
  <c r="H235" s="1"/>
  <c r="J235" s="1"/>
  <c r="L234" l="1"/>
  <c r="M233"/>
  <c r="C237"/>
  <c r="D237" s="1"/>
  <c r="E236"/>
  <c r="F236" s="1"/>
  <c r="G236" s="1"/>
  <c r="H236" s="1"/>
  <c r="J236" s="1"/>
  <c r="B238"/>
  <c r="A239"/>
  <c r="K238"/>
  <c r="N238" s="1"/>
  <c r="O236" s="1"/>
  <c r="I235"/>
  <c r="L235" l="1"/>
  <c r="M234"/>
  <c r="B239"/>
  <c r="A240"/>
  <c r="K239"/>
  <c r="N239" s="1"/>
  <c r="O237" s="1"/>
  <c r="C238"/>
  <c r="D238" s="1"/>
  <c r="E237"/>
  <c r="F237" s="1"/>
  <c r="G237" s="1"/>
  <c r="H237" s="1"/>
  <c r="J237" s="1"/>
  <c r="I236"/>
  <c r="M235" s="1"/>
  <c r="L236" l="1"/>
  <c r="E238"/>
  <c r="F238" s="1"/>
  <c r="G238" s="1"/>
  <c r="H238" s="1"/>
  <c r="J238" s="1"/>
  <c r="C239"/>
  <c r="D239" s="1"/>
  <c r="B240"/>
  <c r="A241"/>
  <c r="K240"/>
  <c r="N240" s="1"/>
  <c r="O238" s="1"/>
  <c r="I237"/>
  <c r="L237" l="1"/>
  <c r="M236"/>
  <c r="B241"/>
  <c r="A242"/>
  <c r="K241"/>
  <c r="N241" s="1"/>
  <c r="O239" s="1"/>
  <c r="I238"/>
  <c r="C240"/>
  <c r="D240" s="1"/>
  <c r="E239"/>
  <c r="F239" s="1"/>
  <c r="G239" s="1"/>
  <c r="H239" s="1"/>
  <c r="J239" s="1"/>
  <c r="L238" l="1"/>
  <c r="M237"/>
  <c r="I239"/>
  <c r="E240"/>
  <c r="F240" s="1"/>
  <c r="G240" s="1"/>
  <c r="H240" s="1"/>
  <c r="J240" s="1"/>
  <c r="C241"/>
  <c r="D241" s="1"/>
  <c r="B242"/>
  <c r="A243"/>
  <c r="K242"/>
  <c r="N242" s="1"/>
  <c r="O240" s="1"/>
  <c r="L239" l="1"/>
  <c r="M238"/>
  <c r="C242"/>
  <c r="D242" s="1"/>
  <c r="B243"/>
  <c r="A244"/>
  <c r="K243"/>
  <c r="N243" s="1"/>
  <c r="O241" s="1"/>
  <c r="I240"/>
  <c r="E241"/>
  <c r="F241" s="1"/>
  <c r="G241" s="1"/>
  <c r="H241" s="1"/>
  <c r="J241" s="1"/>
  <c r="L240" l="1"/>
  <c r="M239"/>
  <c r="I241"/>
  <c r="E242"/>
  <c r="F242" s="1"/>
  <c r="G242" s="1"/>
  <c r="H242" s="1"/>
  <c r="J242" s="1"/>
  <c r="C243"/>
  <c r="D243" s="1"/>
  <c r="B244"/>
  <c r="A245"/>
  <c r="K244"/>
  <c r="N244" s="1"/>
  <c r="O242" s="1"/>
  <c r="L241" l="1"/>
  <c r="M240"/>
  <c r="C244"/>
  <c r="D244" s="1"/>
  <c r="I242"/>
  <c r="B245"/>
  <c r="A246"/>
  <c r="K245"/>
  <c r="N245" s="1"/>
  <c r="O243" s="1"/>
  <c r="E243"/>
  <c r="F243" s="1"/>
  <c r="G243" s="1"/>
  <c r="H243" s="1"/>
  <c r="J243" s="1"/>
  <c r="I243" l="1"/>
  <c r="L243" s="1"/>
  <c r="L242"/>
  <c r="M241"/>
  <c r="B246"/>
  <c r="A247"/>
  <c r="K246"/>
  <c r="N246" s="1"/>
  <c r="O244" s="1"/>
  <c r="C245"/>
  <c r="D245" s="1"/>
  <c r="E244"/>
  <c r="F244" s="1"/>
  <c r="G244" s="1"/>
  <c r="H244" s="1"/>
  <c r="J244" s="1"/>
  <c r="M242" l="1"/>
  <c r="I244"/>
  <c r="E245"/>
  <c r="F245" s="1"/>
  <c r="G245" s="1"/>
  <c r="H245" s="1"/>
  <c r="J245" s="1"/>
  <c r="C246"/>
  <c r="D246" s="1"/>
  <c r="B247"/>
  <c r="A248"/>
  <c r="K247"/>
  <c r="N247" s="1"/>
  <c r="O245" s="1"/>
  <c r="L244" l="1"/>
  <c r="M243"/>
  <c r="B248"/>
  <c r="A249"/>
  <c r="K248"/>
  <c r="N248" s="1"/>
  <c r="O246" s="1"/>
  <c r="I245"/>
  <c r="M244" s="1"/>
  <c r="C247"/>
  <c r="D247" s="1"/>
  <c r="E246"/>
  <c r="F246" s="1"/>
  <c r="G246" s="1"/>
  <c r="H246" s="1"/>
  <c r="J246" s="1"/>
  <c r="L245" l="1"/>
  <c r="C248"/>
  <c r="D248" s="1"/>
  <c r="I246"/>
  <c r="E247"/>
  <c r="F247" s="1"/>
  <c r="G247" s="1"/>
  <c r="H247" s="1"/>
  <c r="J247" s="1"/>
  <c r="B249"/>
  <c r="A250"/>
  <c r="K249"/>
  <c r="N249" s="1"/>
  <c r="O247" s="1"/>
  <c r="L246" l="1"/>
  <c r="M245"/>
  <c r="C249"/>
  <c r="D249" s="1"/>
  <c r="I247"/>
  <c r="B250"/>
  <c r="A251"/>
  <c r="K250"/>
  <c r="N250" s="1"/>
  <c r="O248" s="1"/>
  <c r="E248"/>
  <c r="F248" s="1"/>
  <c r="G248" s="1"/>
  <c r="H248" s="1"/>
  <c r="J248" s="1"/>
  <c r="L247" l="1"/>
  <c r="M246"/>
  <c r="C250"/>
  <c r="D250" s="1"/>
  <c r="I248"/>
  <c r="M247" s="1"/>
  <c r="B251"/>
  <c r="A252"/>
  <c r="K251"/>
  <c r="N251" s="1"/>
  <c r="O249" s="1"/>
  <c r="E249"/>
  <c r="F249" s="1"/>
  <c r="G249" s="1"/>
  <c r="H249" s="1"/>
  <c r="J249" s="1"/>
  <c r="L248" l="1"/>
  <c r="C251"/>
  <c r="D251" s="1"/>
  <c r="I249"/>
  <c r="M248" s="1"/>
  <c r="B252"/>
  <c r="A253"/>
  <c r="K252"/>
  <c r="N252" s="1"/>
  <c r="O250" s="1"/>
  <c r="E250"/>
  <c r="F250" s="1"/>
  <c r="G250" s="1"/>
  <c r="H250" s="1"/>
  <c r="J250" s="1"/>
  <c r="L249" l="1"/>
  <c r="C252"/>
  <c r="D252" s="1"/>
  <c r="I250"/>
  <c r="B253"/>
  <c r="A254"/>
  <c r="K253"/>
  <c r="N253" s="1"/>
  <c r="O251" s="1"/>
  <c r="E251"/>
  <c r="F251" s="1"/>
  <c r="G251" s="1"/>
  <c r="H251" s="1"/>
  <c r="J251" s="1"/>
  <c r="L250" l="1"/>
  <c r="M249"/>
  <c r="C253"/>
  <c r="D253" s="1"/>
  <c r="I251"/>
  <c r="M250" s="1"/>
  <c r="B254"/>
  <c r="A255"/>
  <c r="K254"/>
  <c r="N254" s="1"/>
  <c r="O252" s="1"/>
  <c r="E252"/>
  <c r="F252" s="1"/>
  <c r="G252" s="1"/>
  <c r="H252" s="1"/>
  <c r="J252" s="1"/>
  <c r="L251" l="1"/>
  <c r="C254"/>
  <c r="D254" s="1"/>
  <c r="I252"/>
  <c r="B255"/>
  <c r="A256"/>
  <c r="K255"/>
  <c r="N255" s="1"/>
  <c r="O253" s="1"/>
  <c r="E253"/>
  <c r="F253" s="1"/>
  <c r="G253" s="1"/>
  <c r="H253" s="1"/>
  <c r="J253" s="1"/>
  <c r="L252" l="1"/>
  <c r="M251"/>
  <c r="C255"/>
  <c r="D255" s="1"/>
  <c r="I253"/>
  <c r="M252" s="1"/>
  <c r="B256"/>
  <c r="A257"/>
  <c r="K256"/>
  <c r="N256" s="1"/>
  <c r="O254" s="1"/>
  <c r="E254"/>
  <c r="F254" s="1"/>
  <c r="G254" s="1"/>
  <c r="H254" s="1"/>
  <c r="J254" s="1"/>
  <c r="L253" l="1"/>
  <c r="I254"/>
  <c r="M253" s="1"/>
  <c r="C256"/>
  <c r="D256" s="1"/>
  <c r="B257"/>
  <c r="A258"/>
  <c r="K257"/>
  <c r="N257" s="1"/>
  <c r="O255" s="1"/>
  <c r="E255"/>
  <c r="F255" s="1"/>
  <c r="G255" s="1"/>
  <c r="H255" s="1"/>
  <c r="J255" s="1"/>
  <c r="I255" l="1"/>
  <c r="M254" s="1"/>
  <c r="L254"/>
  <c r="B258"/>
  <c r="A259"/>
  <c r="K258"/>
  <c r="N258" s="1"/>
  <c r="O256" s="1"/>
  <c r="C257"/>
  <c r="D257" s="1"/>
  <c r="E256"/>
  <c r="F256" s="1"/>
  <c r="G256" s="1"/>
  <c r="H256" s="1"/>
  <c r="J256" s="1"/>
  <c r="L255" l="1"/>
  <c r="C258"/>
  <c r="D258" s="1"/>
  <c r="E257"/>
  <c r="F257" s="1"/>
  <c r="G257" s="1"/>
  <c r="H257" s="1"/>
  <c r="J257" s="1"/>
  <c r="B259"/>
  <c r="A260"/>
  <c r="K259"/>
  <c r="N259" s="1"/>
  <c r="O257" s="1"/>
  <c r="I256"/>
  <c r="L256" l="1"/>
  <c r="M255"/>
  <c r="B260"/>
  <c r="A261"/>
  <c r="K260"/>
  <c r="N260" s="1"/>
  <c r="O258" s="1"/>
  <c r="C259"/>
  <c r="D259" s="1"/>
  <c r="E258"/>
  <c r="F258" s="1"/>
  <c r="G258" s="1"/>
  <c r="H258" s="1"/>
  <c r="J258" s="1"/>
  <c r="I257"/>
  <c r="M256" s="1"/>
  <c r="L257" l="1"/>
  <c r="E259"/>
  <c r="F259" s="1"/>
  <c r="G259" s="1"/>
  <c r="H259" s="1"/>
  <c r="J259" s="1"/>
  <c r="C260"/>
  <c r="D260" s="1"/>
  <c r="B261"/>
  <c r="A262"/>
  <c r="K261"/>
  <c r="N261" s="1"/>
  <c r="O259" s="1"/>
  <c r="I258"/>
  <c r="L258" l="1"/>
  <c r="M257"/>
  <c r="C261"/>
  <c r="D261" s="1"/>
  <c r="B262"/>
  <c r="A263"/>
  <c r="K262"/>
  <c r="N262" s="1"/>
  <c r="O260" s="1"/>
  <c r="I259"/>
  <c r="M258" s="1"/>
  <c r="E260"/>
  <c r="F260" s="1"/>
  <c r="G260" s="1"/>
  <c r="H260" s="1"/>
  <c r="J260" s="1"/>
  <c r="L259" l="1"/>
  <c r="I260"/>
  <c r="C262"/>
  <c r="D262" s="1"/>
  <c r="B263"/>
  <c r="A264"/>
  <c r="K263"/>
  <c r="N263" s="1"/>
  <c r="O261" s="1"/>
  <c r="E261"/>
  <c r="F261" s="1"/>
  <c r="G261" s="1"/>
  <c r="H261" s="1"/>
  <c r="J261" s="1"/>
  <c r="L260" l="1"/>
  <c r="I261"/>
  <c r="M259"/>
  <c r="B264"/>
  <c r="A265"/>
  <c r="K264"/>
  <c r="N264" s="1"/>
  <c r="O262" s="1"/>
  <c r="C263"/>
  <c r="D263" s="1"/>
  <c r="E262"/>
  <c r="F262" s="1"/>
  <c r="G262" s="1"/>
  <c r="H262" s="1"/>
  <c r="J262" s="1"/>
  <c r="L261" l="1"/>
  <c r="M260"/>
  <c r="E263"/>
  <c r="F263" s="1"/>
  <c r="G263" s="1"/>
  <c r="H263" s="1"/>
  <c r="J263" s="1"/>
  <c r="C264"/>
  <c r="D264" s="1"/>
  <c r="B265"/>
  <c r="A266"/>
  <c r="K265"/>
  <c r="N265" s="1"/>
  <c r="O263" s="1"/>
  <c r="I262"/>
  <c r="L262" l="1"/>
  <c r="M261"/>
  <c r="C265"/>
  <c r="D265" s="1"/>
  <c r="B266"/>
  <c r="A267"/>
  <c r="K266"/>
  <c r="N266" s="1"/>
  <c r="O264" s="1"/>
  <c r="I263"/>
  <c r="E264"/>
  <c r="F264" s="1"/>
  <c r="G264" s="1"/>
  <c r="H264" s="1"/>
  <c r="J264" s="1"/>
  <c r="L263" l="1"/>
  <c r="M262"/>
  <c r="I264"/>
  <c r="C266"/>
  <c r="D266" s="1"/>
  <c r="B267"/>
  <c r="A268"/>
  <c r="K267"/>
  <c r="N267" s="1"/>
  <c r="O265" s="1"/>
  <c r="E265"/>
  <c r="F265" s="1"/>
  <c r="G265" s="1"/>
  <c r="H265" s="1"/>
  <c r="J265" s="1"/>
  <c r="I265" l="1"/>
  <c r="L265" s="1"/>
  <c r="L264"/>
  <c r="M263"/>
  <c r="B268"/>
  <c r="A269"/>
  <c r="K268"/>
  <c r="N268" s="1"/>
  <c r="O266" s="1"/>
  <c r="C267"/>
  <c r="D267" s="1"/>
  <c r="E266"/>
  <c r="F266" s="1"/>
  <c r="G266" s="1"/>
  <c r="H266" s="1"/>
  <c r="J266" s="1"/>
  <c r="M264" l="1"/>
  <c r="E267"/>
  <c r="F267" s="1"/>
  <c r="G267" s="1"/>
  <c r="H267" s="1"/>
  <c r="J267" s="1"/>
  <c r="C268"/>
  <c r="D268" s="1"/>
  <c r="B269"/>
  <c r="A270"/>
  <c r="K269"/>
  <c r="N269" s="1"/>
  <c r="O267" s="1"/>
  <c r="I266"/>
  <c r="L266" l="1"/>
  <c r="M265"/>
  <c r="C269"/>
  <c r="D269" s="1"/>
  <c r="B270"/>
  <c r="A271"/>
  <c r="K270"/>
  <c r="N270" s="1"/>
  <c r="O268" s="1"/>
  <c r="I267"/>
  <c r="E268"/>
  <c r="F268" s="1"/>
  <c r="G268" s="1"/>
  <c r="H268" s="1"/>
  <c r="J268" s="1"/>
  <c r="L267" l="1"/>
  <c r="M266"/>
  <c r="C270"/>
  <c r="D270" s="1"/>
  <c r="I268"/>
  <c r="M267" s="1"/>
  <c r="B271"/>
  <c r="A272"/>
  <c r="K271"/>
  <c r="N271" s="1"/>
  <c r="O269" s="1"/>
  <c r="E269"/>
  <c r="F269" s="1"/>
  <c r="G269" s="1"/>
  <c r="H269" s="1"/>
  <c r="J269" s="1"/>
  <c r="L268" l="1"/>
  <c r="I269"/>
  <c r="M268" s="1"/>
  <c r="E270"/>
  <c r="F270" s="1"/>
  <c r="G270" s="1"/>
  <c r="H270" s="1"/>
  <c r="J270" s="1"/>
  <c r="C271"/>
  <c r="D271" s="1"/>
  <c r="B272"/>
  <c r="A273"/>
  <c r="K272"/>
  <c r="N272" s="1"/>
  <c r="O270" s="1"/>
  <c r="L269" l="1"/>
  <c r="C272"/>
  <c r="D272" s="1"/>
  <c r="B273"/>
  <c r="A274"/>
  <c r="K273"/>
  <c r="N273" s="1"/>
  <c r="O271" s="1"/>
  <c r="I270"/>
  <c r="E271"/>
  <c r="F271" s="1"/>
  <c r="G271" s="1"/>
  <c r="H271" s="1"/>
  <c r="J271" s="1"/>
  <c r="L270" l="1"/>
  <c r="M269"/>
  <c r="C273"/>
  <c r="D273" s="1"/>
  <c r="I271"/>
  <c r="M270" s="1"/>
  <c r="B274"/>
  <c r="A275"/>
  <c r="K274"/>
  <c r="N274" s="1"/>
  <c r="O272" s="1"/>
  <c r="E272"/>
  <c r="F272" s="1"/>
  <c r="G272" s="1"/>
  <c r="H272" s="1"/>
  <c r="J272" s="1"/>
  <c r="L271" l="1"/>
  <c r="I272"/>
  <c r="M271" s="1"/>
  <c r="B275"/>
  <c r="A276"/>
  <c r="K275"/>
  <c r="N275" s="1"/>
  <c r="O273" s="1"/>
  <c r="C274"/>
  <c r="D274" s="1"/>
  <c r="E273"/>
  <c r="F273" s="1"/>
  <c r="G273" s="1"/>
  <c r="H273" s="1"/>
  <c r="J273" s="1"/>
  <c r="L272" l="1"/>
  <c r="E274"/>
  <c r="F274" s="1"/>
  <c r="G274" s="1"/>
  <c r="H274" s="1"/>
  <c r="J274" s="1"/>
  <c r="C275"/>
  <c r="D275" s="1"/>
  <c r="B276"/>
  <c r="A277"/>
  <c r="K276"/>
  <c r="N276" s="1"/>
  <c r="O274" s="1"/>
  <c r="I273"/>
  <c r="L273" l="1"/>
  <c r="M272"/>
  <c r="B277"/>
  <c r="A278"/>
  <c r="K277"/>
  <c r="N277" s="1"/>
  <c r="O275" s="1"/>
  <c r="I274"/>
  <c r="C276"/>
  <c r="D276" s="1"/>
  <c r="E275"/>
  <c r="F275" s="1"/>
  <c r="G275" s="1"/>
  <c r="H275" s="1"/>
  <c r="J275" s="1"/>
  <c r="L274" l="1"/>
  <c r="M273"/>
  <c r="I275"/>
  <c r="E276"/>
  <c r="F276" s="1"/>
  <c r="G276" s="1"/>
  <c r="H276" s="1"/>
  <c r="J276" s="1"/>
  <c r="C277"/>
  <c r="D277" s="1"/>
  <c r="B278"/>
  <c r="A279"/>
  <c r="K278"/>
  <c r="N278" s="1"/>
  <c r="O276" s="1"/>
  <c r="L275" l="1"/>
  <c r="M274"/>
  <c r="E277"/>
  <c r="F277" s="1"/>
  <c r="G277" s="1"/>
  <c r="H277" s="1"/>
  <c r="J277" s="1"/>
  <c r="C278"/>
  <c r="D278" s="1"/>
  <c r="B279"/>
  <c r="A280"/>
  <c r="K279"/>
  <c r="N279" s="1"/>
  <c r="O277" s="1"/>
  <c r="I276"/>
  <c r="M275" s="1"/>
  <c r="L276" l="1"/>
  <c r="B280"/>
  <c r="A281"/>
  <c r="K280"/>
  <c r="N280" s="1"/>
  <c r="O278" s="1"/>
  <c r="C279"/>
  <c r="D279" s="1"/>
  <c r="I277"/>
  <c r="E278"/>
  <c r="F278" s="1"/>
  <c r="G278" s="1"/>
  <c r="H278" s="1"/>
  <c r="J278" s="1"/>
  <c r="L277" l="1"/>
  <c r="M276"/>
  <c r="C280"/>
  <c r="D280" s="1"/>
  <c r="I278"/>
  <c r="M277" s="1"/>
  <c r="E279"/>
  <c r="F279" s="1"/>
  <c r="G279" s="1"/>
  <c r="H279" s="1"/>
  <c r="J279" s="1"/>
  <c r="B281"/>
  <c r="A282"/>
  <c r="K281"/>
  <c r="N281" s="1"/>
  <c r="O279" s="1"/>
  <c r="L278" l="1"/>
  <c r="B282"/>
  <c r="A283"/>
  <c r="K282"/>
  <c r="N282" s="1"/>
  <c r="O280" s="1"/>
  <c r="C281"/>
  <c r="D281" s="1"/>
  <c r="I279"/>
  <c r="M278" s="1"/>
  <c r="E280"/>
  <c r="F280" s="1"/>
  <c r="G280" s="1"/>
  <c r="H280" s="1"/>
  <c r="J280" s="1"/>
  <c r="L279" l="1"/>
  <c r="C282"/>
  <c r="D282" s="1"/>
  <c r="I280"/>
  <c r="M279" s="1"/>
  <c r="E281"/>
  <c r="F281" s="1"/>
  <c r="G281" s="1"/>
  <c r="H281" s="1"/>
  <c r="J281" s="1"/>
  <c r="B283"/>
  <c r="A284"/>
  <c r="K283"/>
  <c r="N283" s="1"/>
  <c r="O281" s="1"/>
  <c r="L280" l="1"/>
  <c r="I281"/>
  <c r="C283"/>
  <c r="D283" s="1"/>
  <c r="B284"/>
  <c r="A285"/>
  <c r="K284"/>
  <c r="N284" s="1"/>
  <c r="O282" s="1"/>
  <c r="E282"/>
  <c r="F282" s="1"/>
  <c r="G282" s="1"/>
  <c r="H282" s="1"/>
  <c r="J282" s="1"/>
  <c r="L281" l="1"/>
  <c r="M280"/>
  <c r="I282"/>
  <c r="B285"/>
  <c r="A286"/>
  <c r="K285"/>
  <c r="N285" s="1"/>
  <c r="O283" s="1"/>
  <c r="C284"/>
  <c r="D284" s="1"/>
  <c r="E283"/>
  <c r="F283" s="1"/>
  <c r="G283" s="1"/>
  <c r="H283" s="1"/>
  <c r="J283" s="1"/>
  <c r="L282" l="1"/>
  <c r="M281"/>
  <c r="E284"/>
  <c r="F284" s="1"/>
  <c r="G284" s="1"/>
  <c r="H284" s="1"/>
  <c r="J284" s="1"/>
  <c r="C285"/>
  <c r="D285" s="1"/>
  <c r="B286"/>
  <c r="A287"/>
  <c r="K286"/>
  <c r="N286" s="1"/>
  <c r="O284" s="1"/>
  <c r="I283"/>
  <c r="M282" s="1"/>
  <c r="L283" l="1"/>
  <c r="B287"/>
  <c r="A288"/>
  <c r="K287"/>
  <c r="N287" s="1"/>
  <c r="O285" s="1"/>
  <c r="I284"/>
  <c r="M283" s="1"/>
  <c r="C286"/>
  <c r="D286" s="1"/>
  <c r="E285"/>
  <c r="F285" s="1"/>
  <c r="G285" s="1"/>
  <c r="H285" s="1"/>
  <c r="J285" s="1"/>
  <c r="L284" l="1"/>
  <c r="I285"/>
  <c r="E286"/>
  <c r="F286" s="1"/>
  <c r="G286" s="1"/>
  <c r="H286" s="1"/>
  <c r="J286" s="1"/>
  <c r="C287"/>
  <c r="D287" s="1"/>
  <c r="B288"/>
  <c r="A289"/>
  <c r="K288"/>
  <c r="N288" s="1"/>
  <c r="O286" s="1"/>
  <c r="L285" l="1"/>
  <c r="M284"/>
  <c r="C288"/>
  <c r="D288" s="1"/>
  <c r="B289"/>
  <c r="A290"/>
  <c r="K289"/>
  <c r="N289" s="1"/>
  <c r="I286"/>
  <c r="M285" s="1"/>
  <c r="E287"/>
  <c r="F287" s="1"/>
  <c r="G287" s="1"/>
  <c r="H287" s="1"/>
  <c r="J287" s="1"/>
  <c r="L286" l="1"/>
  <c r="B290"/>
  <c r="A291"/>
  <c r="K290"/>
  <c r="N290" s="1"/>
  <c r="C289"/>
  <c r="D289" s="1"/>
  <c r="I287"/>
  <c r="E288"/>
  <c r="F288" s="1"/>
  <c r="G288" s="1"/>
  <c r="H288" s="1"/>
  <c r="J288" s="1"/>
  <c r="L287" l="1"/>
  <c r="M286"/>
  <c r="E289"/>
  <c r="F289" s="1"/>
  <c r="G289" s="1"/>
  <c r="H289" s="1"/>
  <c r="C290"/>
  <c r="D290" s="1"/>
  <c r="B291"/>
  <c r="A292"/>
  <c r="K291"/>
  <c r="N291" s="1"/>
  <c r="O289" s="1"/>
  <c r="I288"/>
  <c r="J289" l="1"/>
  <c r="O287"/>
  <c r="L288"/>
  <c r="M287"/>
  <c r="B292"/>
  <c r="A293"/>
  <c r="K292"/>
  <c r="N292" s="1"/>
  <c r="O290" s="1"/>
  <c r="C291"/>
  <c r="D291" s="1"/>
  <c r="I289"/>
  <c r="M288" s="1"/>
  <c r="E290"/>
  <c r="F290" s="1"/>
  <c r="G290" s="1"/>
  <c r="H290" s="1"/>
  <c r="J290" l="1"/>
  <c r="O288"/>
  <c r="L289"/>
  <c r="I290"/>
  <c r="M289" s="1"/>
  <c r="C292"/>
  <c r="D292" s="1"/>
  <c r="E291"/>
  <c r="F291" s="1"/>
  <c r="G291" s="1"/>
  <c r="H291" s="1"/>
  <c r="J291" s="1"/>
  <c r="B293"/>
  <c r="A294"/>
  <c r="K293"/>
  <c r="N293" s="1"/>
  <c r="O291" s="1"/>
  <c r="L290" l="1"/>
  <c r="I291"/>
  <c r="M290" s="1"/>
  <c r="E292"/>
  <c r="F292" s="1"/>
  <c r="G292" s="1"/>
  <c r="H292" s="1"/>
  <c r="J292" s="1"/>
  <c r="C293"/>
  <c r="D293" s="1"/>
  <c r="B294"/>
  <c r="A295"/>
  <c r="K294"/>
  <c r="N294" s="1"/>
  <c r="O292" s="1"/>
  <c r="L291" l="1"/>
  <c r="C294"/>
  <c r="D294" s="1"/>
  <c r="B295"/>
  <c r="A296"/>
  <c r="K295"/>
  <c r="N295" s="1"/>
  <c r="O293" s="1"/>
  <c r="I292"/>
  <c r="E293"/>
  <c r="F293" s="1"/>
  <c r="G293" s="1"/>
  <c r="H293" s="1"/>
  <c r="J293" s="1"/>
  <c r="L292" l="1"/>
  <c r="M291"/>
  <c r="C295"/>
  <c r="D295" s="1"/>
  <c r="I293"/>
  <c r="M292" s="1"/>
  <c r="B296"/>
  <c r="A297"/>
  <c r="K296"/>
  <c r="N296" s="1"/>
  <c r="O294" s="1"/>
  <c r="E294"/>
  <c r="F294" s="1"/>
  <c r="G294" s="1"/>
  <c r="H294" s="1"/>
  <c r="J294" s="1"/>
  <c r="L293" l="1"/>
  <c r="I294"/>
  <c r="M293" s="1"/>
  <c r="B297"/>
  <c r="A298"/>
  <c r="K297"/>
  <c r="N297" s="1"/>
  <c r="O295" s="1"/>
  <c r="C296"/>
  <c r="D296" s="1"/>
  <c r="E295"/>
  <c r="F295" s="1"/>
  <c r="G295" s="1"/>
  <c r="H295" s="1"/>
  <c r="J295" s="1"/>
  <c r="L294" l="1"/>
  <c r="C297"/>
  <c r="D297" s="1"/>
  <c r="E296"/>
  <c r="F296" s="1"/>
  <c r="G296" s="1"/>
  <c r="H296" s="1"/>
  <c r="J296" s="1"/>
  <c r="B298"/>
  <c r="A299"/>
  <c r="K298"/>
  <c r="N298" s="1"/>
  <c r="O296" s="1"/>
  <c r="I295"/>
  <c r="L295" l="1"/>
  <c r="M294"/>
  <c r="B299"/>
  <c r="A300"/>
  <c r="K299"/>
  <c r="N299" s="1"/>
  <c r="O297" s="1"/>
  <c r="C298"/>
  <c r="D298" s="1"/>
  <c r="E297"/>
  <c r="F297" s="1"/>
  <c r="G297" s="1"/>
  <c r="H297" s="1"/>
  <c r="J297" s="1"/>
  <c r="I296"/>
  <c r="L296" l="1"/>
  <c r="M295"/>
  <c r="E298"/>
  <c r="F298" s="1"/>
  <c r="G298" s="1"/>
  <c r="H298" s="1"/>
  <c r="J298" s="1"/>
  <c r="C299"/>
  <c r="D299" s="1"/>
  <c r="B300"/>
  <c r="A301"/>
  <c r="K300"/>
  <c r="N300" s="1"/>
  <c r="O298" s="1"/>
  <c r="I297"/>
  <c r="M296" s="1"/>
  <c r="L297" l="1"/>
  <c r="B301"/>
  <c r="A302"/>
  <c r="K301"/>
  <c r="N301" s="1"/>
  <c r="O299" s="1"/>
  <c r="I298"/>
  <c r="M297" s="1"/>
  <c r="C300"/>
  <c r="D300" s="1"/>
  <c r="E299"/>
  <c r="F299" s="1"/>
  <c r="G299" s="1"/>
  <c r="H299" s="1"/>
  <c r="J299" s="1"/>
  <c r="L298" l="1"/>
  <c r="I299"/>
  <c r="E300"/>
  <c r="F300" s="1"/>
  <c r="G300" s="1"/>
  <c r="H300" s="1"/>
  <c r="J300" s="1"/>
  <c r="C301"/>
  <c r="D301" s="1"/>
  <c r="B302"/>
  <c r="A303"/>
  <c r="K302"/>
  <c r="N302" s="1"/>
  <c r="O300" s="1"/>
  <c r="L299" l="1"/>
  <c r="M298"/>
  <c r="C302"/>
  <c r="D302" s="1"/>
  <c r="B303"/>
  <c r="A304"/>
  <c r="K303"/>
  <c r="N303" s="1"/>
  <c r="O301" s="1"/>
  <c r="I300"/>
  <c r="E301"/>
  <c r="F301" s="1"/>
  <c r="G301" s="1"/>
  <c r="H301" s="1"/>
  <c r="J301" s="1"/>
  <c r="L300" l="1"/>
  <c r="M299"/>
  <c r="C303"/>
  <c r="D303" s="1"/>
  <c r="I301"/>
  <c r="M300" s="1"/>
  <c r="B304"/>
  <c r="A305"/>
  <c r="K304"/>
  <c r="N304" s="1"/>
  <c r="E302"/>
  <c r="F302" s="1"/>
  <c r="G302" s="1"/>
  <c r="H302" s="1"/>
  <c r="J302" s="1"/>
  <c r="L301" l="1"/>
  <c r="I302"/>
  <c r="B305"/>
  <c r="A306"/>
  <c r="K305"/>
  <c r="N305" s="1"/>
  <c r="C304"/>
  <c r="D304" s="1"/>
  <c r="E303"/>
  <c r="F303" s="1"/>
  <c r="G303" s="1"/>
  <c r="H303" s="1"/>
  <c r="J303" s="1"/>
  <c r="L302" l="1"/>
  <c r="M301"/>
  <c r="E304"/>
  <c r="F304" s="1"/>
  <c r="G304" s="1"/>
  <c r="H304" s="1"/>
  <c r="C305"/>
  <c r="D305" s="1"/>
  <c r="B306"/>
  <c r="A307"/>
  <c r="K306"/>
  <c r="N306" s="1"/>
  <c r="O304" s="1"/>
  <c r="I303"/>
  <c r="M302" s="1"/>
  <c r="J304" l="1"/>
  <c r="O302"/>
  <c r="L303"/>
  <c r="B307"/>
  <c r="A308"/>
  <c r="K307"/>
  <c r="N307" s="1"/>
  <c r="O305" s="1"/>
  <c r="I304"/>
  <c r="M303" s="1"/>
  <c r="C306"/>
  <c r="D306" s="1"/>
  <c r="E305"/>
  <c r="F305" s="1"/>
  <c r="G305" s="1"/>
  <c r="H305" s="1"/>
  <c r="J305" l="1"/>
  <c r="O303"/>
  <c r="L304"/>
  <c r="I305"/>
  <c r="E306"/>
  <c r="F306" s="1"/>
  <c r="G306" s="1"/>
  <c r="H306" s="1"/>
  <c r="J306" s="1"/>
  <c r="C307"/>
  <c r="D307" s="1"/>
  <c r="B308"/>
  <c r="A309"/>
  <c r="K308"/>
  <c r="N308" s="1"/>
  <c r="O306" s="1"/>
  <c r="L305" l="1"/>
  <c r="M304"/>
  <c r="C308"/>
  <c r="D308" s="1"/>
  <c r="B309"/>
  <c r="A310"/>
  <c r="K309"/>
  <c r="N309" s="1"/>
  <c r="O307" s="1"/>
  <c r="I306"/>
  <c r="M305" s="1"/>
  <c r="E307"/>
  <c r="F307" s="1"/>
  <c r="G307" s="1"/>
  <c r="H307" s="1"/>
  <c r="J307" s="1"/>
  <c r="L306" l="1"/>
  <c r="E308"/>
  <c r="F308" s="1"/>
  <c r="G308" s="1"/>
  <c r="H308" s="1"/>
  <c r="J308" s="1"/>
  <c r="C309"/>
  <c r="D309" s="1"/>
  <c r="I307"/>
  <c r="B310"/>
  <c r="A311"/>
  <c r="K310"/>
  <c r="N310" s="1"/>
  <c r="O308" s="1"/>
  <c r="L307" l="1"/>
  <c r="M306"/>
  <c r="C310"/>
  <c r="D310" s="1"/>
  <c r="B311"/>
  <c r="A312"/>
  <c r="K311"/>
  <c r="N311" s="1"/>
  <c r="O309" s="1"/>
  <c r="I308"/>
  <c r="M307" s="1"/>
  <c r="E309"/>
  <c r="F309" s="1"/>
  <c r="G309" s="1"/>
  <c r="H309" s="1"/>
  <c r="J309" s="1"/>
  <c r="L308" l="1"/>
  <c r="I309"/>
  <c r="B312"/>
  <c r="K312"/>
  <c r="N312" s="1"/>
  <c r="O310" s="1"/>
  <c r="A313"/>
  <c r="E310"/>
  <c r="F310" s="1"/>
  <c r="G310" s="1"/>
  <c r="H310" s="1"/>
  <c r="J310" s="1"/>
  <c r="C311"/>
  <c r="D311" s="1"/>
  <c r="L309" l="1"/>
  <c r="M308"/>
  <c r="E311"/>
  <c r="F311" s="1"/>
  <c r="G311" s="1"/>
  <c r="H311" s="1"/>
  <c r="J311" s="1"/>
  <c r="B313"/>
  <c r="C313" s="1"/>
  <c r="D313" s="1"/>
  <c r="E313" s="1"/>
  <c r="F313" s="1"/>
  <c r="G313" s="1"/>
  <c r="H313" s="1"/>
  <c r="J313" s="1"/>
  <c r="K313"/>
  <c r="N313" s="1"/>
  <c r="O311" s="1"/>
  <c r="A314"/>
  <c r="C312"/>
  <c r="D312" s="1"/>
  <c r="I310"/>
  <c r="M309" s="1"/>
  <c r="L310" l="1"/>
  <c r="E312"/>
  <c r="F312" s="1"/>
  <c r="G312" s="1"/>
  <c r="H312" s="1"/>
  <c r="J312" s="1"/>
  <c r="B314"/>
  <c r="C314" s="1"/>
  <c r="D314" s="1"/>
  <c r="E314" s="1"/>
  <c r="F314" s="1"/>
  <c r="G314" s="1"/>
  <c r="H314" s="1"/>
  <c r="J314" s="1"/>
  <c r="A315"/>
  <c r="K314"/>
  <c r="N314" s="1"/>
  <c r="O312" s="1"/>
  <c r="I313"/>
  <c r="I311"/>
  <c r="L311" l="1"/>
  <c r="M310"/>
  <c r="I314"/>
  <c r="M313" s="1"/>
  <c r="I312"/>
  <c r="M311" s="1"/>
  <c r="B315"/>
  <c r="C315" s="1"/>
  <c r="D315" s="1"/>
  <c r="A316"/>
  <c r="K315"/>
  <c r="N315" s="1"/>
  <c r="O313" s="1"/>
  <c r="L314" l="1"/>
  <c r="M312"/>
  <c r="L312"/>
  <c r="L313"/>
  <c r="B316"/>
  <c r="C316" s="1"/>
  <c r="D316" s="1"/>
  <c r="E316" s="1"/>
  <c r="F316" s="1"/>
  <c r="G316" s="1"/>
  <c r="H316" s="1"/>
  <c r="J316" s="1"/>
  <c r="A317"/>
  <c r="K316"/>
  <c r="N316" s="1"/>
  <c r="O314" s="1"/>
  <c r="E315"/>
  <c r="F315" s="1"/>
  <c r="G315" s="1"/>
  <c r="H315" s="1"/>
  <c r="J315" s="1"/>
  <c r="B317" l="1"/>
  <c r="C317" s="1"/>
  <c r="D317" s="1"/>
  <c r="E317" s="1"/>
  <c r="F317" s="1"/>
  <c r="G317" s="1"/>
  <c r="H317" s="1"/>
  <c r="J317" s="1"/>
  <c r="A318"/>
  <c r="K317"/>
  <c r="N317" s="1"/>
  <c r="O315" s="1"/>
  <c r="I315"/>
  <c r="I316"/>
  <c r="L316" l="1"/>
  <c r="M315"/>
  <c r="L315"/>
  <c r="M314"/>
  <c r="B318"/>
  <c r="C318" s="1"/>
  <c r="D318" s="1"/>
  <c r="E318" s="1"/>
  <c r="F318" s="1"/>
  <c r="G318" s="1"/>
  <c r="H318" s="1"/>
  <c r="J318" s="1"/>
  <c r="A319"/>
  <c r="K318"/>
  <c r="N318" s="1"/>
  <c r="O316" s="1"/>
  <c r="I317"/>
  <c r="L317" l="1"/>
  <c r="M316"/>
  <c r="B319"/>
  <c r="C319" s="1"/>
  <c r="D319" s="1"/>
  <c r="E319" s="1"/>
  <c r="F319" s="1"/>
  <c r="G319" s="1"/>
  <c r="H319" s="1"/>
  <c r="J319" s="1"/>
  <c r="A320"/>
  <c r="K319"/>
  <c r="N319" s="1"/>
  <c r="O317" s="1"/>
  <c r="I318"/>
  <c r="M317" s="1"/>
  <c r="L318" l="1"/>
  <c r="B320"/>
  <c r="C320" s="1"/>
  <c r="D320" s="1"/>
  <c r="E320" s="1"/>
  <c r="F320" s="1"/>
  <c r="G320" s="1"/>
  <c r="H320" s="1"/>
  <c r="J320" s="1"/>
  <c r="A321"/>
  <c r="K320"/>
  <c r="N320" s="1"/>
  <c r="O318" s="1"/>
  <c r="I319"/>
  <c r="L319" l="1"/>
  <c r="M318"/>
  <c r="B321"/>
  <c r="C321" s="1"/>
  <c r="D321" s="1"/>
  <c r="E321" s="1"/>
  <c r="F321" s="1"/>
  <c r="G321" s="1"/>
  <c r="H321" s="1"/>
  <c r="J321" s="1"/>
  <c r="A322"/>
  <c r="K321"/>
  <c r="N321" s="1"/>
  <c r="O319" s="1"/>
  <c r="I320"/>
  <c r="M319" s="1"/>
  <c r="L320" l="1"/>
  <c r="B322"/>
  <c r="C322" s="1"/>
  <c r="D322" s="1"/>
  <c r="E322" s="1"/>
  <c r="F322" s="1"/>
  <c r="G322" s="1"/>
  <c r="H322" s="1"/>
  <c r="J322" s="1"/>
  <c r="A323"/>
  <c r="K322"/>
  <c r="N322" s="1"/>
  <c r="O320" s="1"/>
  <c r="I321"/>
  <c r="M320" s="1"/>
  <c r="L321" l="1"/>
  <c r="B323"/>
  <c r="C323" s="1"/>
  <c r="D323" s="1"/>
  <c r="E323" s="1"/>
  <c r="F323" s="1"/>
  <c r="G323" s="1"/>
  <c r="H323" s="1"/>
  <c r="J323" s="1"/>
  <c r="A324"/>
  <c r="K323"/>
  <c r="N323" s="1"/>
  <c r="O321" s="1"/>
  <c r="I322"/>
  <c r="L322" l="1"/>
  <c r="M321"/>
  <c r="B324"/>
  <c r="C324" s="1"/>
  <c r="D324" s="1"/>
  <c r="E324" s="1"/>
  <c r="F324" s="1"/>
  <c r="G324" s="1"/>
  <c r="H324" s="1"/>
  <c r="J324" s="1"/>
  <c r="A325"/>
  <c r="K324"/>
  <c r="N324" s="1"/>
  <c r="O322" s="1"/>
  <c r="I323"/>
  <c r="M322" s="1"/>
  <c r="L323" l="1"/>
  <c r="B325"/>
  <c r="C325" s="1"/>
  <c r="D325" s="1"/>
  <c r="E325" s="1"/>
  <c r="F325" s="1"/>
  <c r="G325" s="1"/>
  <c r="H325" s="1"/>
  <c r="J325" s="1"/>
  <c r="A326"/>
  <c r="K325"/>
  <c r="N325" s="1"/>
  <c r="O323" s="1"/>
  <c r="I324"/>
  <c r="L324" l="1"/>
  <c r="M323"/>
  <c r="B326"/>
  <c r="C326" s="1"/>
  <c r="D326" s="1"/>
  <c r="E326" s="1"/>
  <c r="F326" s="1"/>
  <c r="G326" s="1"/>
  <c r="H326" s="1"/>
  <c r="J326" s="1"/>
  <c r="A327"/>
  <c r="K326"/>
  <c r="N326" s="1"/>
  <c r="O324" s="1"/>
  <c r="I325"/>
  <c r="M324" s="1"/>
  <c r="L325" l="1"/>
  <c r="B327"/>
  <c r="C327" s="1"/>
  <c r="D327" s="1"/>
  <c r="E327" s="1"/>
  <c r="F327" s="1"/>
  <c r="G327" s="1"/>
  <c r="H327" s="1"/>
  <c r="J327" s="1"/>
  <c r="A328"/>
  <c r="K327"/>
  <c r="N327" s="1"/>
  <c r="O325" s="1"/>
  <c r="I326"/>
  <c r="L326" l="1"/>
  <c r="M325"/>
  <c r="B328"/>
  <c r="C328" s="1"/>
  <c r="D328" s="1"/>
  <c r="E328" s="1"/>
  <c r="F328" s="1"/>
  <c r="G328" s="1"/>
  <c r="H328" s="1"/>
  <c r="J328" s="1"/>
  <c r="A329"/>
  <c r="K328"/>
  <c r="N328" s="1"/>
  <c r="O326" s="1"/>
  <c r="I327"/>
  <c r="M326" s="1"/>
  <c r="L327" l="1"/>
  <c r="B329"/>
  <c r="C329" s="1"/>
  <c r="D329" s="1"/>
  <c r="E329" s="1"/>
  <c r="F329" s="1"/>
  <c r="G329" s="1"/>
  <c r="H329" s="1"/>
  <c r="J329" s="1"/>
  <c r="A330"/>
  <c r="K329"/>
  <c r="N329" s="1"/>
  <c r="O327" s="1"/>
  <c r="I328"/>
  <c r="L328" l="1"/>
  <c r="M327"/>
  <c r="B330"/>
  <c r="C330" s="1"/>
  <c r="D330" s="1"/>
  <c r="E330" s="1"/>
  <c r="F330" s="1"/>
  <c r="G330" s="1"/>
  <c r="H330" s="1"/>
  <c r="J330" s="1"/>
  <c r="A331"/>
  <c r="K330"/>
  <c r="N330" s="1"/>
  <c r="O328" s="1"/>
  <c r="I329"/>
  <c r="M328" s="1"/>
  <c r="L329" l="1"/>
  <c r="B331"/>
  <c r="C331" s="1"/>
  <c r="D331" s="1"/>
  <c r="E331" s="1"/>
  <c r="F331" s="1"/>
  <c r="G331" s="1"/>
  <c r="H331" s="1"/>
  <c r="J331" s="1"/>
  <c r="A332"/>
  <c r="K331"/>
  <c r="N331" s="1"/>
  <c r="O329" s="1"/>
  <c r="I330"/>
  <c r="L330" l="1"/>
  <c r="M329"/>
  <c r="B332"/>
  <c r="C332" s="1"/>
  <c r="D332" s="1"/>
  <c r="E332" s="1"/>
  <c r="F332" s="1"/>
  <c r="G332" s="1"/>
  <c r="H332" s="1"/>
  <c r="J332" s="1"/>
  <c r="A333"/>
  <c r="K332"/>
  <c r="N332" s="1"/>
  <c r="O330" s="1"/>
  <c r="I331"/>
  <c r="M330" s="1"/>
  <c r="L331" l="1"/>
  <c r="B333"/>
  <c r="C333" s="1"/>
  <c r="D333" s="1"/>
  <c r="E333" s="1"/>
  <c r="F333" s="1"/>
  <c r="G333" s="1"/>
  <c r="H333" s="1"/>
  <c r="J333" s="1"/>
  <c r="A334"/>
  <c r="K333"/>
  <c r="N333" s="1"/>
  <c r="O331" s="1"/>
  <c r="I332"/>
  <c r="L332" l="1"/>
  <c r="M331"/>
  <c r="B334"/>
  <c r="C334" s="1"/>
  <c r="D334" s="1"/>
  <c r="E334" s="1"/>
  <c r="F334" s="1"/>
  <c r="G334" s="1"/>
  <c r="H334" s="1"/>
  <c r="J334" s="1"/>
  <c r="A335"/>
  <c r="K334"/>
  <c r="N334" s="1"/>
  <c r="O332" s="1"/>
  <c r="I333"/>
  <c r="M332" s="1"/>
  <c r="L333" l="1"/>
  <c r="B335"/>
  <c r="C335" s="1"/>
  <c r="D335" s="1"/>
  <c r="E335" s="1"/>
  <c r="F335" s="1"/>
  <c r="G335" s="1"/>
  <c r="H335" s="1"/>
  <c r="J335" s="1"/>
  <c r="A336"/>
  <c r="K335"/>
  <c r="N335" s="1"/>
  <c r="O333" s="1"/>
  <c r="I334"/>
  <c r="L334" l="1"/>
  <c r="M333"/>
  <c r="B336"/>
  <c r="C336" s="1"/>
  <c r="D336" s="1"/>
  <c r="E336" s="1"/>
  <c r="F336" s="1"/>
  <c r="G336" s="1"/>
  <c r="H336" s="1"/>
  <c r="J336" s="1"/>
  <c r="A337"/>
  <c r="K336"/>
  <c r="N336" s="1"/>
  <c r="O334" s="1"/>
  <c r="I335"/>
  <c r="L335" l="1"/>
  <c r="M334"/>
  <c r="B337"/>
  <c r="C337" s="1"/>
  <c r="D337" s="1"/>
  <c r="E337" s="1"/>
  <c r="F337" s="1"/>
  <c r="G337" s="1"/>
  <c r="H337" s="1"/>
  <c r="J337" s="1"/>
  <c r="A338"/>
  <c r="K337"/>
  <c r="N337" s="1"/>
  <c r="O335" s="1"/>
  <c r="I336"/>
  <c r="M335" s="1"/>
  <c r="L336" l="1"/>
  <c r="B338"/>
  <c r="C338" s="1"/>
  <c r="D338" s="1"/>
  <c r="E338" s="1"/>
  <c r="F338" s="1"/>
  <c r="G338" s="1"/>
  <c r="H338" s="1"/>
  <c r="J338" s="1"/>
  <c r="A339"/>
  <c r="K338"/>
  <c r="N338" s="1"/>
  <c r="O336" s="1"/>
  <c r="I337"/>
  <c r="L337" l="1"/>
  <c r="M336"/>
  <c r="B339"/>
  <c r="C339" s="1"/>
  <c r="D339" s="1"/>
  <c r="E339" s="1"/>
  <c r="F339" s="1"/>
  <c r="G339" s="1"/>
  <c r="H339" s="1"/>
  <c r="J339" s="1"/>
  <c r="A340"/>
  <c r="K339"/>
  <c r="N339" s="1"/>
  <c r="O337" s="1"/>
  <c r="I338"/>
  <c r="M337" s="1"/>
  <c r="L338" l="1"/>
  <c r="B340"/>
  <c r="C340" s="1"/>
  <c r="D340" s="1"/>
  <c r="E340" s="1"/>
  <c r="F340" s="1"/>
  <c r="G340" s="1"/>
  <c r="H340" s="1"/>
  <c r="J340" s="1"/>
  <c r="A341"/>
  <c r="K340"/>
  <c r="N340" s="1"/>
  <c r="O338" s="1"/>
  <c r="I339"/>
  <c r="L339" l="1"/>
  <c r="M338"/>
  <c r="B341"/>
  <c r="C341" s="1"/>
  <c r="D341" s="1"/>
  <c r="E341" s="1"/>
  <c r="F341" s="1"/>
  <c r="G341" s="1"/>
  <c r="H341" s="1"/>
  <c r="J341" s="1"/>
  <c r="A342"/>
  <c r="K341"/>
  <c r="N341" s="1"/>
  <c r="O339" s="1"/>
  <c r="I340"/>
  <c r="L340" l="1"/>
  <c r="M339"/>
  <c r="B342"/>
  <c r="C342" s="1"/>
  <c r="D342" s="1"/>
  <c r="E342" s="1"/>
  <c r="F342" s="1"/>
  <c r="G342" s="1"/>
  <c r="H342" s="1"/>
  <c r="J342" s="1"/>
  <c r="A343"/>
  <c r="K342"/>
  <c r="N342" s="1"/>
  <c r="O340" s="1"/>
  <c r="I341"/>
  <c r="M340" s="1"/>
  <c r="L341" l="1"/>
  <c r="B343"/>
  <c r="C343" s="1"/>
  <c r="D343" s="1"/>
  <c r="A344"/>
  <c r="K343"/>
  <c r="N343" s="1"/>
  <c r="O341" s="1"/>
  <c r="I342"/>
  <c r="L342" l="1"/>
  <c r="M341"/>
  <c r="B344"/>
  <c r="C344" s="1"/>
  <c r="D344" s="1"/>
  <c r="E344" s="1"/>
  <c r="F344" s="1"/>
  <c r="G344" s="1"/>
  <c r="H344" s="1"/>
  <c r="J344" s="1"/>
  <c r="A345"/>
  <c r="K344"/>
  <c r="N344" s="1"/>
  <c r="O342" s="1"/>
  <c r="E343"/>
  <c r="F343" s="1"/>
  <c r="G343" s="1"/>
  <c r="H343" s="1"/>
  <c r="J343" s="1"/>
  <c r="B345" l="1"/>
  <c r="C345" s="1"/>
  <c r="D345" s="1"/>
  <c r="E345" s="1"/>
  <c r="F345" s="1"/>
  <c r="G345" s="1"/>
  <c r="H345" s="1"/>
  <c r="J345" s="1"/>
  <c r="A346"/>
  <c r="K345"/>
  <c r="N345" s="1"/>
  <c r="O343" s="1"/>
  <c r="I343"/>
  <c r="I344"/>
  <c r="M343" l="1"/>
  <c r="L343"/>
  <c r="M342"/>
  <c r="L344"/>
  <c r="B346"/>
  <c r="C346" s="1"/>
  <c r="D346" s="1"/>
  <c r="E346" s="1"/>
  <c r="F346" s="1"/>
  <c r="G346" s="1"/>
  <c r="H346" s="1"/>
  <c r="J346" s="1"/>
  <c r="A347"/>
  <c r="K346"/>
  <c r="N346" s="1"/>
  <c r="O344" s="1"/>
  <c r="I345"/>
  <c r="L345" l="1"/>
  <c r="M344"/>
  <c r="B347"/>
  <c r="C347" s="1"/>
  <c r="D347" s="1"/>
  <c r="E347" s="1"/>
  <c r="F347" s="1"/>
  <c r="G347" s="1"/>
  <c r="H347" s="1"/>
  <c r="J347" s="1"/>
  <c r="A348"/>
  <c r="K347"/>
  <c r="N347" s="1"/>
  <c r="O345" s="1"/>
  <c r="I346"/>
  <c r="M345" s="1"/>
  <c r="L346" l="1"/>
  <c r="B348"/>
  <c r="C348" s="1"/>
  <c r="D348" s="1"/>
  <c r="E348" s="1"/>
  <c r="F348" s="1"/>
  <c r="G348" s="1"/>
  <c r="H348" s="1"/>
  <c r="J348" s="1"/>
  <c r="A349"/>
  <c r="K348"/>
  <c r="N348" s="1"/>
  <c r="O346" s="1"/>
  <c r="I347"/>
  <c r="M346" s="1"/>
  <c r="L347" l="1"/>
  <c r="B349"/>
  <c r="C349" s="1"/>
  <c r="D349" s="1"/>
  <c r="E349" s="1"/>
  <c r="F349" s="1"/>
  <c r="G349" s="1"/>
  <c r="H349" s="1"/>
  <c r="J349" s="1"/>
  <c r="A350"/>
  <c r="K349"/>
  <c r="N349" s="1"/>
  <c r="O347" s="1"/>
  <c r="I348"/>
  <c r="M347" s="1"/>
  <c r="L348" l="1"/>
  <c r="B350"/>
  <c r="C350" s="1"/>
  <c r="D350" s="1"/>
  <c r="E350" s="1"/>
  <c r="F350" s="1"/>
  <c r="G350" s="1"/>
  <c r="H350" s="1"/>
  <c r="J350" s="1"/>
  <c r="A351"/>
  <c r="K350"/>
  <c r="N350" s="1"/>
  <c r="O348" s="1"/>
  <c r="I349"/>
  <c r="L349" l="1"/>
  <c r="M348"/>
  <c r="B351"/>
  <c r="C351" s="1"/>
  <c r="D351" s="1"/>
  <c r="E351" s="1"/>
  <c r="F351" s="1"/>
  <c r="G351" s="1"/>
  <c r="H351" s="1"/>
  <c r="J351" s="1"/>
  <c r="A352"/>
  <c r="K351"/>
  <c r="N351" s="1"/>
  <c r="O349" s="1"/>
  <c r="I350"/>
  <c r="L350" l="1"/>
  <c r="M349"/>
  <c r="B352"/>
  <c r="C352" s="1"/>
  <c r="D352" s="1"/>
  <c r="E352" s="1"/>
  <c r="F352" s="1"/>
  <c r="G352" s="1"/>
  <c r="H352" s="1"/>
  <c r="J352" s="1"/>
  <c r="A353"/>
  <c r="K352"/>
  <c r="N352" s="1"/>
  <c r="O350" s="1"/>
  <c r="I351"/>
  <c r="M350" s="1"/>
  <c r="L351" l="1"/>
  <c r="B353"/>
  <c r="C353" s="1"/>
  <c r="D353" s="1"/>
  <c r="E353" s="1"/>
  <c r="F353" s="1"/>
  <c r="G353" s="1"/>
  <c r="H353" s="1"/>
  <c r="J353" s="1"/>
  <c r="A354"/>
  <c r="K353"/>
  <c r="N353" s="1"/>
  <c r="O351" s="1"/>
  <c r="I352"/>
  <c r="M351" s="1"/>
  <c r="L352" l="1"/>
  <c r="B354"/>
  <c r="C354" s="1"/>
  <c r="D354" s="1"/>
  <c r="E354" s="1"/>
  <c r="F354" s="1"/>
  <c r="G354" s="1"/>
  <c r="H354" s="1"/>
  <c r="J354" s="1"/>
  <c r="A355"/>
  <c r="K354"/>
  <c r="N354" s="1"/>
  <c r="O352" s="1"/>
  <c r="I353"/>
  <c r="L353" l="1"/>
  <c r="M352"/>
  <c r="B355"/>
  <c r="C355" s="1"/>
  <c r="D355" s="1"/>
  <c r="E355" s="1"/>
  <c r="F355" s="1"/>
  <c r="G355" s="1"/>
  <c r="H355" s="1"/>
  <c r="J355" s="1"/>
  <c r="A356"/>
  <c r="K355"/>
  <c r="N355" s="1"/>
  <c r="O353" s="1"/>
  <c r="I354"/>
  <c r="L354" l="1"/>
  <c r="M353"/>
  <c r="B356"/>
  <c r="C356" s="1"/>
  <c r="D356" s="1"/>
  <c r="E356" s="1"/>
  <c r="F356" s="1"/>
  <c r="G356" s="1"/>
  <c r="H356" s="1"/>
  <c r="J356" s="1"/>
  <c r="A357"/>
  <c r="K356"/>
  <c r="N356" s="1"/>
  <c r="O354" s="1"/>
  <c r="I355"/>
  <c r="M354" s="1"/>
  <c r="L355" l="1"/>
  <c r="B357"/>
  <c r="C357" s="1"/>
  <c r="D357" s="1"/>
  <c r="E357" s="1"/>
  <c r="F357" s="1"/>
  <c r="G357" s="1"/>
  <c r="H357" s="1"/>
  <c r="J357" s="1"/>
  <c r="A358"/>
  <c r="K357"/>
  <c r="N357" s="1"/>
  <c r="O355" s="1"/>
  <c r="I356"/>
  <c r="L356" l="1"/>
  <c r="M355"/>
  <c r="B358"/>
  <c r="C358" s="1"/>
  <c r="D358" s="1"/>
  <c r="E358" s="1"/>
  <c r="F358" s="1"/>
  <c r="G358" s="1"/>
  <c r="H358" s="1"/>
  <c r="J358" s="1"/>
  <c r="A359"/>
  <c r="K358"/>
  <c r="N358" s="1"/>
  <c r="O356" s="1"/>
  <c r="I357"/>
  <c r="L357" l="1"/>
  <c r="M356"/>
  <c r="B359"/>
  <c r="C359" s="1"/>
  <c r="D359" s="1"/>
  <c r="E359" s="1"/>
  <c r="F359" s="1"/>
  <c r="G359" s="1"/>
  <c r="H359" s="1"/>
  <c r="J359" s="1"/>
  <c r="A360"/>
  <c r="K359"/>
  <c r="N359" s="1"/>
  <c r="O357" s="1"/>
  <c r="I358"/>
  <c r="L358" l="1"/>
  <c r="M357"/>
  <c r="B360"/>
  <c r="C360" s="1"/>
  <c r="D360" s="1"/>
  <c r="E360" s="1"/>
  <c r="F360" s="1"/>
  <c r="G360" s="1"/>
  <c r="H360" s="1"/>
  <c r="J360" s="1"/>
  <c r="A361"/>
  <c r="K360"/>
  <c r="N360" s="1"/>
  <c r="O358" s="1"/>
  <c r="I359"/>
  <c r="L359" l="1"/>
  <c r="M358"/>
  <c r="B361"/>
  <c r="K361"/>
  <c r="N361" s="1"/>
  <c r="O359" s="1"/>
  <c r="A362"/>
  <c r="I360"/>
  <c r="L360" l="1"/>
  <c r="M359"/>
  <c r="B362"/>
  <c r="K362"/>
  <c r="N362" s="1"/>
  <c r="O360" s="1"/>
  <c r="A363"/>
  <c r="C361"/>
  <c r="D361" s="1"/>
  <c r="E361" l="1"/>
  <c r="F361" s="1"/>
  <c r="G361" s="1"/>
  <c r="H361" s="1"/>
  <c r="J361" s="1"/>
  <c r="B363"/>
  <c r="C363" s="1"/>
  <c r="D363" s="1"/>
  <c r="A364"/>
  <c r="K363"/>
  <c r="N363" s="1"/>
  <c r="O361" s="1"/>
  <c r="C362"/>
  <c r="D362" s="1"/>
  <c r="E362" l="1"/>
  <c r="F362" s="1"/>
  <c r="G362" s="1"/>
  <c r="H362" s="1"/>
  <c r="J362" s="1"/>
  <c r="K364"/>
  <c r="N364" s="1"/>
  <c r="O362" s="1"/>
  <c r="B364"/>
  <c r="C364" s="1"/>
  <c r="D364" s="1"/>
  <c r="E364" s="1"/>
  <c r="F364" s="1"/>
  <c r="G364" s="1"/>
  <c r="H364" s="1"/>
  <c r="J364" s="1"/>
  <c r="A365"/>
  <c r="E363"/>
  <c r="F363" s="1"/>
  <c r="G363" s="1"/>
  <c r="H363" s="1"/>
  <c r="J363" s="1"/>
  <c r="I361"/>
  <c r="L361" l="1"/>
  <c r="M360"/>
  <c r="I363"/>
  <c r="B365"/>
  <c r="C365" s="1"/>
  <c r="D365" s="1"/>
  <c r="A366"/>
  <c r="K365"/>
  <c r="N365" s="1"/>
  <c r="O363" s="1"/>
  <c r="I364"/>
  <c r="I362"/>
  <c r="M361" s="1"/>
  <c r="L364" l="1"/>
  <c r="M362"/>
  <c r="L362"/>
  <c r="M363"/>
  <c r="L363"/>
  <c r="K366"/>
  <c r="N366" s="1"/>
  <c r="O364" s="1"/>
  <c r="B366"/>
  <c r="C366" s="1"/>
  <c r="D366" s="1"/>
  <c r="E366" s="1"/>
  <c r="F366" s="1"/>
  <c r="G366" s="1"/>
  <c r="H366" s="1"/>
  <c r="J366" s="1"/>
  <c r="A367"/>
  <c r="E365"/>
  <c r="F365" s="1"/>
  <c r="G365" s="1"/>
  <c r="H365" s="1"/>
  <c r="J365" s="1"/>
  <c r="I365" l="1"/>
  <c r="B367"/>
  <c r="C367" s="1"/>
  <c r="D367" s="1"/>
  <c r="A368"/>
  <c r="K367"/>
  <c r="N367" s="1"/>
  <c r="O365" s="1"/>
  <c r="I366"/>
  <c r="L366" l="1"/>
  <c r="M365"/>
  <c r="L365"/>
  <c r="M364"/>
  <c r="K368"/>
  <c r="N368" s="1"/>
  <c r="O366" s="1"/>
  <c r="B368"/>
  <c r="C368" s="1"/>
  <c r="D368" s="1"/>
  <c r="E368" s="1"/>
  <c r="F368" s="1"/>
  <c r="G368" s="1"/>
  <c r="H368" s="1"/>
  <c r="J368" s="1"/>
  <c r="A369"/>
  <c r="E367"/>
  <c r="F367" s="1"/>
  <c r="G367" s="1"/>
  <c r="H367" s="1"/>
  <c r="J367" s="1"/>
  <c r="I367" l="1"/>
  <c r="M366" s="1"/>
  <c r="B369"/>
  <c r="C369" s="1"/>
  <c r="D369" s="1"/>
  <c r="K369"/>
  <c r="N369" s="1"/>
  <c r="O367" s="1"/>
  <c r="A370"/>
  <c r="I368"/>
  <c r="L367" l="1"/>
  <c r="L368"/>
  <c r="M367"/>
  <c r="K370"/>
  <c r="N370" s="1"/>
  <c r="O368" s="1"/>
  <c r="B370"/>
  <c r="C370" s="1"/>
  <c r="D370" s="1"/>
  <c r="E370" s="1"/>
  <c r="F370" s="1"/>
  <c r="G370" s="1"/>
  <c r="H370" s="1"/>
  <c r="J370" s="1"/>
  <c r="A371"/>
  <c r="E369"/>
  <c r="F369" s="1"/>
  <c r="G369" s="1"/>
  <c r="H369" s="1"/>
  <c r="J369" s="1"/>
  <c r="I369" l="1"/>
  <c r="L369" s="1"/>
  <c r="B371"/>
  <c r="C371" s="1"/>
  <c r="D371" s="1"/>
  <c r="A372"/>
  <c r="K371"/>
  <c r="N371" s="1"/>
  <c r="O369" s="1"/>
  <c r="I370"/>
  <c r="M368" l="1"/>
  <c r="L370"/>
  <c r="M369"/>
  <c r="K372"/>
  <c r="N372" s="1"/>
  <c r="O370" s="1"/>
  <c r="B372"/>
  <c r="C372" s="1"/>
  <c r="D372" s="1"/>
  <c r="E372" s="1"/>
  <c r="F372" s="1"/>
  <c r="G372" s="1"/>
  <c r="H372" s="1"/>
  <c r="J372" s="1"/>
  <c r="A373"/>
  <c r="E371"/>
  <c r="F371" s="1"/>
  <c r="G371" s="1"/>
  <c r="H371" s="1"/>
  <c r="J371" s="1"/>
  <c r="I371" l="1"/>
  <c r="B373"/>
  <c r="C373" s="1"/>
  <c r="D373" s="1"/>
  <c r="A374"/>
  <c r="K373"/>
  <c r="N373" s="1"/>
  <c r="O371" s="1"/>
  <c r="I372"/>
  <c r="M371" l="1"/>
  <c r="L371"/>
  <c r="M370"/>
  <c r="L372"/>
  <c r="K374"/>
  <c r="N374" s="1"/>
  <c r="O372" s="1"/>
  <c r="B374"/>
  <c r="C374" s="1"/>
  <c r="D374" s="1"/>
  <c r="E374" s="1"/>
  <c r="F374" s="1"/>
  <c r="G374" s="1"/>
  <c r="H374" s="1"/>
  <c r="J374" s="1"/>
  <c r="A375"/>
  <c r="E373"/>
  <c r="F373" s="1"/>
  <c r="G373" s="1"/>
  <c r="H373" s="1"/>
  <c r="J373" s="1"/>
  <c r="I373" l="1"/>
  <c r="B375"/>
  <c r="C375" s="1"/>
  <c r="D375" s="1"/>
  <c r="A376"/>
  <c r="K375"/>
  <c r="N375" s="1"/>
  <c r="O373" s="1"/>
  <c r="I374"/>
  <c r="L374" l="1"/>
  <c r="M373"/>
  <c r="L373"/>
  <c r="M372"/>
  <c r="K376"/>
  <c r="N376" s="1"/>
  <c r="O374" s="1"/>
  <c r="B376"/>
  <c r="C376" s="1"/>
  <c r="D376" s="1"/>
  <c r="E376" s="1"/>
  <c r="F376" s="1"/>
  <c r="G376" s="1"/>
  <c r="H376" s="1"/>
  <c r="J376" s="1"/>
  <c r="A377"/>
  <c r="E375"/>
  <c r="F375" s="1"/>
  <c r="G375" s="1"/>
  <c r="H375" s="1"/>
  <c r="J375" s="1"/>
  <c r="I375" l="1"/>
  <c r="B377"/>
  <c r="C377" s="1"/>
  <c r="D377" s="1"/>
  <c r="A378"/>
  <c r="K377"/>
  <c r="N377" s="1"/>
  <c r="O375" s="1"/>
  <c r="I376"/>
  <c r="L376" l="1"/>
  <c r="M375"/>
  <c r="L375"/>
  <c r="M374"/>
  <c r="K378"/>
  <c r="N378" s="1"/>
  <c r="O376" s="1"/>
  <c r="B378"/>
  <c r="C378" s="1"/>
  <c r="D378" s="1"/>
  <c r="E378" s="1"/>
  <c r="F378" s="1"/>
  <c r="G378" s="1"/>
  <c r="H378" s="1"/>
  <c r="J378" s="1"/>
  <c r="A379"/>
  <c r="E377"/>
  <c r="F377" s="1"/>
  <c r="G377" s="1"/>
  <c r="H377" s="1"/>
  <c r="J377" s="1"/>
  <c r="I377" l="1"/>
  <c r="B379"/>
  <c r="C379" s="1"/>
  <c r="D379" s="1"/>
  <c r="A380"/>
  <c r="K379"/>
  <c r="N379" s="1"/>
  <c r="O377" s="1"/>
  <c r="I378"/>
  <c r="L378" l="1"/>
  <c r="M377"/>
  <c r="L377"/>
  <c r="M376"/>
  <c r="K380"/>
  <c r="N380" s="1"/>
  <c r="O378" s="1"/>
  <c r="B380"/>
  <c r="C380" s="1"/>
  <c r="D380" s="1"/>
  <c r="E380" s="1"/>
  <c r="F380" s="1"/>
  <c r="G380" s="1"/>
  <c r="H380" s="1"/>
  <c r="J380" s="1"/>
  <c r="A381"/>
  <c r="E379"/>
  <c r="F379" s="1"/>
  <c r="G379" s="1"/>
  <c r="H379" s="1"/>
  <c r="J379" s="1"/>
  <c r="I379" l="1"/>
  <c r="B381"/>
  <c r="C381" s="1"/>
  <c r="D381" s="1"/>
  <c r="E381" s="1"/>
  <c r="F381" s="1"/>
  <c r="G381" s="1"/>
  <c r="H381" s="1"/>
  <c r="J381" s="1"/>
  <c r="A382"/>
  <c r="K381"/>
  <c r="N381" s="1"/>
  <c r="O379" s="1"/>
  <c r="I380"/>
  <c r="L380" l="1"/>
  <c r="M379"/>
  <c r="L379"/>
  <c r="M378"/>
  <c r="K382"/>
  <c r="N382" s="1"/>
  <c r="O380" s="1"/>
  <c r="B382"/>
  <c r="C382" s="1"/>
  <c r="D382" s="1"/>
  <c r="E382" s="1"/>
  <c r="F382" s="1"/>
  <c r="G382" s="1"/>
  <c r="H382" s="1"/>
  <c r="J382" s="1"/>
  <c r="A383"/>
  <c r="I381"/>
  <c r="M380" s="1"/>
  <c r="L381" l="1"/>
  <c r="B383"/>
  <c r="C383" s="1"/>
  <c r="D383" s="1"/>
  <c r="E383" s="1"/>
  <c r="F383" s="1"/>
  <c r="G383" s="1"/>
  <c r="H383" s="1"/>
  <c r="J383" s="1"/>
  <c r="A384"/>
  <c r="K383"/>
  <c r="N383" s="1"/>
  <c r="O381" s="1"/>
  <c r="I382"/>
  <c r="L382" l="1"/>
  <c r="M381"/>
  <c r="K384"/>
  <c r="N384" s="1"/>
  <c r="O382" s="1"/>
  <c r="B384"/>
  <c r="C384" s="1"/>
  <c r="D384" s="1"/>
  <c r="E384" s="1"/>
  <c r="F384" s="1"/>
  <c r="G384" s="1"/>
  <c r="H384" s="1"/>
  <c r="J384" s="1"/>
  <c r="A385"/>
  <c r="I383"/>
  <c r="M382" s="1"/>
  <c r="L383" l="1"/>
  <c r="B385"/>
  <c r="C385" s="1"/>
  <c r="D385" s="1"/>
  <c r="E385" s="1"/>
  <c r="F385" s="1"/>
  <c r="G385" s="1"/>
  <c r="H385" s="1"/>
  <c r="J385" s="1"/>
  <c r="A386"/>
  <c r="K385"/>
  <c r="N385" s="1"/>
  <c r="O383" s="1"/>
  <c r="I384"/>
  <c r="L384" l="1"/>
  <c r="M383"/>
  <c r="K386"/>
  <c r="N386" s="1"/>
  <c r="O384" s="1"/>
  <c r="B386"/>
  <c r="C386" s="1"/>
  <c r="D386" s="1"/>
  <c r="E386" s="1"/>
  <c r="F386" s="1"/>
  <c r="G386" s="1"/>
  <c r="H386" s="1"/>
  <c r="J386" s="1"/>
  <c r="A387"/>
  <c r="I385"/>
  <c r="M384" s="1"/>
  <c r="L385" l="1"/>
  <c r="B387"/>
  <c r="C387" s="1"/>
  <c r="D387" s="1"/>
  <c r="E387" s="1"/>
  <c r="F387" s="1"/>
  <c r="G387" s="1"/>
  <c r="H387" s="1"/>
  <c r="J387" s="1"/>
  <c r="A388"/>
  <c r="K387"/>
  <c r="N387" s="1"/>
  <c r="O385" s="1"/>
  <c r="I386"/>
  <c r="L386" l="1"/>
  <c r="M385"/>
  <c r="K388"/>
  <c r="N388" s="1"/>
  <c r="O386" s="1"/>
  <c r="B388"/>
  <c r="C388" s="1"/>
  <c r="D388" s="1"/>
  <c r="E388" s="1"/>
  <c r="F388" s="1"/>
  <c r="G388" s="1"/>
  <c r="H388" s="1"/>
  <c r="J388" s="1"/>
  <c r="A389"/>
  <c r="I387"/>
  <c r="L387" l="1"/>
  <c r="M386"/>
  <c r="B389"/>
  <c r="C389" s="1"/>
  <c r="D389" s="1"/>
  <c r="E389" s="1"/>
  <c r="F389" s="1"/>
  <c r="G389" s="1"/>
  <c r="H389" s="1"/>
  <c r="J389" s="1"/>
  <c r="A390"/>
  <c r="K389"/>
  <c r="N389" s="1"/>
  <c r="O387" s="1"/>
  <c r="I388"/>
  <c r="L388" l="1"/>
  <c r="M387"/>
  <c r="K390"/>
  <c r="N390" s="1"/>
  <c r="O388" s="1"/>
  <c r="B390"/>
  <c r="C390" s="1"/>
  <c r="D390" s="1"/>
  <c r="E390" s="1"/>
  <c r="F390" s="1"/>
  <c r="G390" s="1"/>
  <c r="H390" s="1"/>
  <c r="J390" s="1"/>
  <c r="A391"/>
  <c r="I389"/>
  <c r="M388" s="1"/>
  <c r="L389" l="1"/>
  <c r="B391"/>
  <c r="C391" s="1"/>
  <c r="D391" s="1"/>
  <c r="E391" s="1"/>
  <c r="F391" s="1"/>
  <c r="G391" s="1"/>
  <c r="H391" s="1"/>
  <c r="J391" s="1"/>
  <c r="A392"/>
  <c r="K391"/>
  <c r="N391" s="1"/>
  <c r="O389" s="1"/>
  <c r="I390"/>
  <c r="L390" l="1"/>
  <c r="M389"/>
  <c r="K392"/>
  <c r="N392" s="1"/>
  <c r="O390" s="1"/>
  <c r="B392"/>
  <c r="C392" s="1"/>
  <c r="D392" s="1"/>
  <c r="E392" s="1"/>
  <c r="F392" s="1"/>
  <c r="G392" s="1"/>
  <c r="H392" s="1"/>
  <c r="J392" s="1"/>
  <c r="A393"/>
  <c r="I391"/>
  <c r="L391" l="1"/>
  <c r="M390"/>
  <c r="B393"/>
  <c r="C393" s="1"/>
  <c r="D393" s="1"/>
  <c r="A394"/>
  <c r="K393"/>
  <c r="N393" s="1"/>
  <c r="O391" s="1"/>
  <c r="I392"/>
  <c r="L392" l="1"/>
  <c r="M391"/>
  <c r="K394"/>
  <c r="N394" s="1"/>
  <c r="O392" s="1"/>
  <c r="B394"/>
  <c r="C394" s="1"/>
  <c r="D394" s="1"/>
  <c r="E394" s="1"/>
  <c r="F394" s="1"/>
  <c r="G394" s="1"/>
  <c r="H394" s="1"/>
  <c r="J394" s="1"/>
  <c r="A395"/>
  <c r="E393"/>
  <c r="F393" s="1"/>
  <c r="G393" s="1"/>
  <c r="H393" s="1"/>
  <c r="J393" s="1"/>
  <c r="I393" l="1"/>
  <c r="B395"/>
  <c r="C395" s="1"/>
  <c r="D395" s="1"/>
  <c r="A396"/>
  <c r="K395"/>
  <c r="N395" s="1"/>
  <c r="O393" s="1"/>
  <c r="I394"/>
  <c r="L394" l="1"/>
  <c r="M393"/>
  <c r="L393"/>
  <c r="M392"/>
  <c r="K396"/>
  <c r="N396" s="1"/>
  <c r="O394" s="1"/>
  <c r="B396"/>
  <c r="C396" s="1"/>
  <c r="D396" s="1"/>
  <c r="E396" s="1"/>
  <c r="F396" s="1"/>
  <c r="G396" s="1"/>
  <c r="H396" s="1"/>
  <c r="J396" s="1"/>
  <c r="A397"/>
  <c r="E395"/>
  <c r="F395" s="1"/>
  <c r="G395" s="1"/>
  <c r="H395" s="1"/>
  <c r="J395" s="1"/>
  <c r="I395" l="1"/>
  <c r="B397"/>
  <c r="C397" s="1"/>
  <c r="D397" s="1"/>
  <c r="A398"/>
  <c r="K397"/>
  <c r="N397" s="1"/>
  <c r="O395" s="1"/>
  <c r="I396"/>
  <c r="L396" l="1"/>
  <c r="M395"/>
  <c r="L395"/>
  <c r="M394"/>
  <c r="K398"/>
  <c r="N398" s="1"/>
  <c r="O396" s="1"/>
  <c r="B398"/>
  <c r="C398" s="1"/>
  <c r="D398" s="1"/>
  <c r="E398" s="1"/>
  <c r="F398" s="1"/>
  <c r="G398" s="1"/>
  <c r="H398" s="1"/>
  <c r="J398" s="1"/>
  <c r="A399"/>
  <c r="E397"/>
  <c r="F397" s="1"/>
  <c r="G397" s="1"/>
  <c r="H397" s="1"/>
  <c r="J397" s="1"/>
  <c r="I397" l="1"/>
  <c r="B399"/>
  <c r="C399" s="1"/>
  <c r="D399" s="1"/>
  <c r="A400"/>
  <c r="K399"/>
  <c r="N399" s="1"/>
  <c r="O397" s="1"/>
  <c r="I398"/>
  <c r="L398" l="1"/>
  <c r="M397"/>
  <c r="L397"/>
  <c r="M396"/>
  <c r="K400"/>
  <c r="N400" s="1"/>
  <c r="O398" s="1"/>
  <c r="B400"/>
  <c r="C400" s="1"/>
  <c r="D400" s="1"/>
  <c r="E400" s="1"/>
  <c r="F400" s="1"/>
  <c r="G400" s="1"/>
  <c r="H400" s="1"/>
  <c r="J400" s="1"/>
  <c r="A401"/>
  <c r="E399"/>
  <c r="F399" s="1"/>
  <c r="G399" s="1"/>
  <c r="H399" s="1"/>
  <c r="J399" s="1"/>
  <c r="I399" l="1"/>
  <c r="B401"/>
  <c r="C401" s="1"/>
  <c r="D401" s="1"/>
  <c r="A402"/>
  <c r="K401"/>
  <c r="N401" s="1"/>
  <c r="O399" s="1"/>
  <c r="I400"/>
  <c r="L400" l="1"/>
  <c r="M399"/>
  <c r="L399"/>
  <c r="M398"/>
  <c r="K402"/>
  <c r="N402" s="1"/>
  <c r="O400" s="1"/>
  <c r="B402"/>
  <c r="C402" s="1"/>
  <c r="D402" s="1"/>
  <c r="E402" s="1"/>
  <c r="F402" s="1"/>
  <c r="G402" s="1"/>
  <c r="H402" s="1"/>
  <c r="J402" s="1"/>
  <c r="A403"/>
  <c r="E401"/>
  <c r="F401" s="1"/>
  <c r="G401" s="1"/>
  <c r="H401" s="1"/>
  <c r="J401" s="1"/>
  <c r="I401" l="1"/>
  <c r="B403"/>
  <c r="C403" s="1"/>
  <c r="D403" s="1"/>
  <c r="E403" s="1"/>
  <c r="F403" s="1"/>
  <c r="G403" s="1"/>
  <c r="H403" s="1"/>
  <c r="J403" s="1"/>
  <c r="A404"/>
  <c r="K403"/>
  <c r="N403" s="1"/>
  <c r="O401" s="1"/>
  <c r="I402"/>
  <c r="L402" l="1"/>
  <c r="M401"/>
  <c r="L401"/>
  <c r="M400"/>
  <c r="K404"/>
  <c r="N404" s="1"/>
  <c r="O402" s="1"/>
  <c r="B404"/>
  <c r="C404" s="1"/>
  <c r="D404" s="1"/>
  <c r="E404" s="1"/>
  <c r="F404" s="1"/>
  <c r="G404" s="1"/>
  <c r="H404" s="1"/>
  <c r="J404" s="1"/>
  <c r="A405"/>
  <c r="I403"/>
  <c r="M402" s="1"/>
  <c r="L403" l="1"/>
  <c r="B405"/>
  <c r="C405" s="1"/>
  <c r="D405" s="1"/>
  <c r="E405" s="1"/>
  <c r="F405" s="1"/>
  <c r="G405" s="1"/>
  <c r="H405" s="1"/>
  <c r="J405" s="1"/>
  <c r="A406"/>
  <c r="K405"/>
  <c r="N405" s="1"/>
  <c r="O403" s="1"/>
  <c r="I404"/>
  <c r="L404" l="1"/>
  <c r="M403"/>
  <c r="B406"/>
  <c r="K406"/>
  <c r="N406" s="1"/>
  <c r="O404" s="1"/>
  <c r="A407"/>
  <c r="I405"/>
  <c r="M404" s="1"/>
  <c r="L405" l="1"/>
  <c r="B407"/>
  <c r="K407"/>
  <c r="N407" s="1"/>
  <c r="O405" s="1"/>
  <c r="A408"/>
  <c r="C406"/>
  <c r="D406" s="1"/>
  <c r="B408" l="1"/>
  <c r="K408"/>
  <c r="N408" s="1"/>
  <c r="O406" s="1"/>
  <c r="A409"/>
  <c r="C407"/>
  <c r="D407" s="1"/>
  <c r="E406"/>
  <c r="F406" s="1"/>
  <c r="G406" s="1"/>
  <c r="H406" s="1"/>
  <c r="J406" s="1"/>
  <c r="B409" l="1"/>
  <c r="K409"/>
  <c r="N409" s="1"/>
  <c r="O407" s="1"/>
  <c r="A410"/>
  <c r="C408"/>
  <c r="D408" s="1"/>
  <c r="I406"/>
  <c r="E407"/>
  <c r="F407" s="1"/>
  <c r="G407" s="1"/>
  <c r="H407" s="1"/>
  <c r="J407" s="1"/>
  <c r="I407" l="1"/>
  <c r="L407" s="1"/>
  <c r="L406"/>
  <c r="M405"/>
  <c r="B410"/>
  <c r="K410"/>
  <c r="N410" s="1"/>
  <c r="O408" s="1"/>
  <c r="A411"/>
  <c r="C409"/>
  <c r="D409" s="1"/>
  <c r="E408"/>
  <c r="F408" s="1"/>
  <c r="G408" s="1"/>
  <c r="H408" s="1"/>
  <c r="J408" s="1"/>
  <c r="M406" l="1"/>
  <c r="B411"/>
  <c r="K411"/>
  <c r="N411" s="1"/>
  <c r="O409" s="1"/>
  <c r="A412"/>
  <c r="C410"/>
  <c r="D410" s="1"/>
  <c r="I408"/>
  <c r="E409"/>
  <c r="F409" s="1"/>
  <c r="G409" s="1"/>
  <c r="H409" s="1"/>
  <c r="J409" s="1"/>
  <c r="L408" l="1"/>
  <c r="M407"/>
  <c r="B412"/>
  <c r="K412"/>
  <c r="N412" s="1"/>
  <c r="O410" s="1"/>
  <c r="A413"/>
  <c r="C411"/>
  <c r="D411" s="1"/>
  <c r="E410"/>
  <c r="F410" s="1"/>
  <c r="G410" s="1"/>
  <c r="H410" s="1"/>
  <c r="J410" s="1"/>
  <c r="I409"/>
  <c r="L409" l="1"/>
  <c r="M408"/>
  <c r="B413"/>
  <c r="K413"/>
  <c r="N413" s="1"/>
  <c r="O411" s="1"/>
  <c r="A414"/>
  <c r="C412"/>
  <c r="D412" s="1"/>
  <c r="I410"/>
  <c r="E411"/>
  <c r="F411" s="1"/>
  <c r="G411" s="1"/>
  <c r="H411" s="1"/>
  <c r="J411" s="1"/>
  <c r="L410" l="1"/>
  <c r="M409"/>
  <c r="I411"/>
  <c r="E412"/>
  <c r="F412" s="1"/>
  <c r="G412" s="1"/>
  <c r="H412" s="1"/>
  <c r="J412" s="1"/>
  <c r="B414"/>
  <c r="K414"/>
  <c r="N414" s="1"/>
  <c r="O412" s="1"/>
  <c r="A415"/>
  <c r="C413"/>
  <c r="D413" s="1"/>
  <c r="L411" l="1"/>
  <c r="M410"/>
  <c r="I412"/>
  <c r="E413"/>
  <c r="F413" s="1"/>
  <c r="G413" s="1"/>
  <c r="H413" s="1"/>
  <c r="J413" s="1"/>
  <c r="B415"/>
  <c r="K415"/>
  <c r="N415" s="1"/>
  <c r="O413" s="1"/>
  <c r="A416"/>
  <c r="C414"/>
  <c r="D414" s="1"/>
  <c r="L412" l="1"/>
  <c r="M411"/>
  <c r="E414"/>
  <c r="F414" s="1"/>
  <c r="G414" s="1"/>
  <c r="H414" s="1"/>
  <c r="J414" s="1"/>
  <c r="B416"/>
  <c r="K416"/>
  <c r="N416" s="1"/>
  <c r="O414" s="1"/>
  <c r="A417"/>
  <c r="C415"/>
  <c r="D415" s="1"/>
  <c r="I413"/>
  <c r="M412" s="1"/>
  <c r="L413" l="1"/>
  <c r="E415"/>
  <c r="F415" s="1"/>
  <c r="G415" s="1"/>
  <c r="H415" s="1"/>
  <c r="J415" s="1"/>
  <c r="B417"/>
  <c r="C417" s="1"/>
  <c r="D417" s="1"/>
  <c r="E417" s="1"/>
  <c r="F417" s="1"/>
  <c r="G417" s="1"/>
  <c r="H417" s="1"/>
  <c r="J417" s="1"/>
  <c r="A418"/>
  <c r="K417"/>
  <c r="N417" s="1"/>
  <c r="O415" s="1"/>
  <c r="C416"/>
  <c r="D416" s="1"/>
  <c r="I414"/>
  <c r="L414" l="1"/>
  <c r="M413"/>
  <c r="E416"/>
  <c r="F416" s="1"/>
  <c r="G416" s="1"/>
  <c r="H416" s="1"/>
  <c r="J416" s="1"/>
  <c r="K418"/>
  <c r="N418" s="1"/>
  <c r="O416" s="1"/>
  <c r="B418"/>
  <c r="C418" s="1"/>
  <c r="D418" s="1"/>
  <c r="E418" s="1"/>
  <c r="F418" s="1"/>
  <c r="G418" s="1"/>
  <c r="H418" s="1"/>
  <c r="J418" s="1"/>
  <c r="A419"/>
  <c r="I415"/>
  <c r="M414" s="1"/>
  <c r="I417"/>
  <c r="L415" l="1"/>
  <c r="I416"/>
  <c r="L417" s="1"/>
  <c r="B419"/>
  <c r="C419" s="1"/>
  <c r="D419" s="1"/>
  <c r="E419" s="1"/>
  <c r="F419" s="1"/>
  <c r="G419" s="1"/>
  <c r="H419" s="1"/>
  <c r="J419" s="1"/>
  <c r="A420"/>
  <c r="K419"/>
  <c r="N419" s="1"/>
  <c r="O417" s="1"/>
  <c r="I418"/>
  <c r="L418" l="1"/>
  <c r="M416"/>
  <c r="L416"/>
  <c r="M415"/>
  <c r="M417"/>
  <c r="K420"/>
  <c r="N420" s="1"/>
  <c r="O418" s="1"/>
  <c r="B420"/>
  <c r="C420" s="1"/>
  <c r="D420" s="1"/>
  <c r="E420" s="1"/>
  <c r="F420" s="1"/>
  <c r="G420" s="1"/>
  <c r="H420" s="1"/>
  <c r="J420" s="1"/>
  <c r="A421"/>
  <c r="I419"/>
  <c r="M418" s="1"/>
  <c r="L419" l="1"/>
  <c r="B421"/>
  <c r="C421" s="1"/>
  <c r="D421" s="1"/>
  <c r="E421" s="1"/>
  <c r="F421" s="1"/>
  <c r="G421" s="1"/>
  <c r="H421" s="1"/>
  <c r="J421" s="1"/>
  <c r="A422"/>
  <c r="K421"/>
  <c r="N421" s="1"/>
  <c r="O419" s="1"/>
  <c r="I420"/>
  <c r="M419" s="1"/>
  <c r="L420" l="1"/>
  <c r="K422"/>
  <c r="N422" s="1"/>
  <c r="O420" s="1"/>
  <c r="B422"/>
  <c r="C422" s="1"/>
  <c r="D422" s="1"/>
  <c r="E422" s="1"/>
  <c r="F422" s="1"/>
  <c r="G422" s="1"/>
  <c r="H422" s="1"/>
  <c r="J422" s="1"/>
  <c r="A423"/>
  <c r="I421"/>
  <c r="M420" s="1"/>
  <c r="L421" l="1"/>
  <c r="B423"/>
  <c r="C423" s="1"/>
  <c r="D423" s="1"/>
  <c r="E423" s="1"/>
  <c r="F423" s="1"/>
  <c r="G423" s="1"/>
  <c r="H423" s="1"/>
  <c r="J423" s="1"/>
  <c r="A424"/>
  <c r="K423"/>
  <c r="N423" s="1"/>
  <c r="O421" s="1"/>
  <c r="I422"/>
  <c r="M421" s="1"/>
  <c r="L422" l="1"/>
  <c r="K424"/>
  <c r="N424" s="1"/>
  <c r="O422" s="1"/>
  <c r="B424"/>
  <c r="C424" s="1"/>
  <c r="D424" s="1"/>
  <c r="E424" s="1"/>
  <c r="F424" s="1"/>
  <c r="G424" s="1"/>
  <c r="H424" s="1"/>
  <c r="J424" s="1"/>
  <c r="A425"/>
  <c r="I423"/>
  <c r="M422" s="1"/>
  <c r="L423" l="1"/>
  <c r="B425"/>
  <c r="C425" s="1"/>
  <c r="D425" s="1"/>
  <c r="E425" s="1"/>
  <c r="F425" s="1"/>
  <c r="G425" s="1"/>
  <c r="H425" s="1"/>
  <c r="J425" s="1"/>
  <c r="A426"/>
  <c r="K425"/>
  <c r="N425" s="1"/>
  <c r="O423" s="1"/>
  <c r="I424"/>
  <c r="M423" s="1"/>
  <c r="L424" l="1"/>
  <c r="K426"/>
  <c r="N426" s="1"/>
  <c r="O424" s="1"/>
  <c r="B426"/>
  <c r="C426" s="1"/>
  <c r="D426" s="1"/>
  <c r="E426" s="1"/>
  <c r="F426" s="1"/>
  <c r="G426" s="1"/>
  <c r="H426" s="1"/>
  <c r="J426" s="1"/>
  <c r="A427"/>
  <c r="I425"/>
  <c r="M424" s="1"/>
  <c r="L425" l="1"/>
  <c r="B427"/>
  <c r="C427" s="1"/>
  <c r="D427" s="1"/>
  <c r="E427" s="1"/>
  <c r="F427" s="1"/>
  <c r="G427" s="1"/>
  <c r="H427" s="1"/>
  <c r="J427" s="1"/>
  <c r="A428"/>
  <c r="K427"/>
  <c r="N427" s="1"/>
  <c r="O425" s="1"/>
  <c r="I426"/>
  <c r="M425" s="1"/>
  <c r="L426" l="1"/>
  <c r="K428"/>
  <c r="N428" s="1"/>
  <c r="O426" s="1"/>
  <c r="B428"/>
  <c r="C428" s="1"/>
  <c r="D428" s="1"/>
  <c r="E428" s="1"/>
  <c r="F428" s="1"/>
  <c r="G428" s="1"/>
  <c r="H428" s="1"/>
  <c r="J428" s="1"/>
  <c r="A429"/>
  <c r="I427"/>
  <c r="M426" s="1"/>
  <c r="L427" l="1"/>
  <c r="B429"/>
  <c r="C429" s="1"/>
  <c r="D429" s="1"/>
  <c r="E429" s="1"/>
  <c r="F429" s="1"/>
  <c r="G429" s="1"/>
  <c r="H429" s="1"/>
  <c r="J429" s="1"/>
  <c r="A430"/>
  <c r="K429"/>
  <c r="N429" s="1"/>
  <c r="O427" s="1"/>
  <c r="I428"/>
  <c r="M427" s="1"/>
  <c r="L428" l="1"/>
  <c r="K430"/>
  <c r="N430" s="1"/>
  <c r="O428" s="1"/>
  <c r="B430"/>
  <c r="C430" s="1"/>
  <c r="D430" s="1"/>
  <c r="E430" s="1"/>
  <c r="F430" s="1"/>
  <c r="G430" s="1"/>
  <c r="H430" s="1"/>
  <c r="J430" s="1"/>
  <c r="A431"/>
  <c r="I429"/>
  <c r="M428" s="1"/>
  <c r="L429" l="1"/>
  <c r="B431"/>
  <c r="C431" s="1"/>
  <c r="D431" s="1"/>
  <c r="E431" s="1"/>
  <c r="F431" s="1"/>
  <c r="G431" s="1"/>
  <c r="H431" s="1"/>
  <c r="J431" s="1"/>
  <c r="A432"/>
  <c r="K431"/>
  <c r="N431" s="1"/>
  <c r="O429" s="1"/>
  <c r="I430"/>
  <c r="M429" s="1"/>
  <c r="L430" l="1"/>
  <c r="K432"/>
  <c r="N432" s="1"/>
  <c r="O430" s="1"/>
  <c r="B432"/>
  <c r="C432" s="1"/>
  <c r="D432" s="1"/>
  <c r="E432" s="1"/>
  <c r="F432" s="1"/>
  <c r="G432" s="1"/>
  <c r="H432" s="1"/>
  <c r="J432" s="1"/>
  <c r="A433"/>
  <c r="I431"/>
  <c r="M430" s="1"/>
  <c r="L431" l="1"/>
  <c r="B433"/>
  <c r="C433" s="1"/>
  <c r="D433" s="1"/>
  <c r="E433" s="1"/>
  <c r="F433" s="1"/>
  <c r="G433" s="1"/>
  <c r="H433" s="1"/>
  <c r="J433" s="1"/>
  <c r="A434"/>
  <c r="K433"/>
  <c r="N433" s="1"/>
  <c r="O431" s="1"/>
  <c r="I432"/>
  <c r="M431" s="1"/>
  <c r="L432" l="1"/>
  <c r="K434"/>
  <c r="N434" s="1"/>
  <c r="O432" s="1"/>
  <c r="B434"/>
  <c r="C434" s="1"/>
  <c r="D434" s="1"/>
  <c r="E434" s="1"/>
  <c r="F434" s="1"/>
  <c r="G434" s="1"/>
  <c r="H434" s="1"/>
  <c r="J434" s="1"/>
  <c r="A435"/>
  <c r="I433"/>
  <c r="M432" s="1"/>
  <c r="L433" l="1"/>
  <c r="B435"/>
  <c r="C435" s="1"/>
  <c r="D435" s="1"/>
  <c r="E435" s="1"/>
  <c r="F435" s="1"/>
  <c r="G435" s="1"/>
  <c r="H435" s="1"/>
  <c r="J435" s="1"/>
  <c r="A436"/>
  <c r="K435"/>
  <c r="N435" s="1"/>
  <c r="O433" s="1"/>
  <c r="I434"/>
  <c r="M433" s="1"/>
  <c r="L434" l="1"/>
  <c r="K436"/>
  <c r="N436" s="1"/>
  <c r="O434" s="1"/>
  <c r="B436"/>
  <c r="C436" s="1"/>
  <c r="D436" s="1"/>
  <c r="E436" s="1"/>
  <c r="F436" s="1"/>
  <c r="G436" s="1"/>
  <c r="H436" s="1"/>
  <c r="J436" s="1"/>
  <c r="A437"/>
  <c r="I435"/>
  <c r="M434" s="1"/>
  <c r="L435" l="1"/>
  <c r="B437"/>
  <c r="C437" s="1"/>
  <c r="D437" s="1"/>
  <c r="E437" s="1"/>
  <c r="F437" s="1"/>
  <c r="G437" s="1"/>
  <c r="H437" s="1"/>
  <c r="J437" s="1"/>
  <c r="A438"/>
  <c r="K437"/>
  <c r="N437" s="1"/>
  <c r="O435" s="1"/>
  <c r="I436"/>
  <c r="M435" s="1"/>
  <c r="L436" l="1"/>
  <c r="K438"/>
  <c r="N438" s="1"/>
  <c r="O436" s="1"/>
  <c r="B438"/>
  <c r="C438" s="1"/>
  <c r="D438" s="1"/>
  <c r="E438" s="1"/>
  <c r="F438" s="1"/>
  <c r="G438" s="1"/>
  <c r="H438" s="1"/>
  <c r="J438" s="1"/>
  <c r="A439"/>
  <c r="I437"/>
  <c r="M436" s="1"/>
  <c r="L437" l="1"/>
  <c r="B439"/>
  <c r="C439" s="1"/>
  <c r="D439" s="1"/>
  <c r="E439" s="1"/>
  <c r="F439" s="1"/>
  <c r="G439" s="1"/>
  <c r="H439" s="1"/>
  <c r="J439" s="1"/>
  <c r="A440"/>
  <c r="K439"/>
  <c r="N439" s="1"/>
  <c r="O437" s="1"/>
  <c r="I438"/>
  <c r="M437" s="1"/>
  <c r="L438" l="1"/>
  <c r="A441"/>
  <c r="B440"/>
  <c r="K440"/>
  <c r="N440" s="1"/>
  <c r="O438" s="1"/>
  <c r="I439"/>
  <c r="L439" l="1"/>
  <c r="M438"/>
  <c r="A442"/>
  <c r="B441"/>
  <c r="K441"/>
  <c r="N441" s="1"/>
  <c r="O439" s="1"/>
  <c r="C440"/>
  <c r="D440" s="1"/>
  <c r="E440" l="1"/>
  <c r="F440" s="1"/>
  <c r="G440" s="1"/>
  <c r="H440" s="1"/>
  <c r="J440" s="1"/>
  <c r="A443"/>
  <c r="B442"/>
  <c r="K442"/>
  <c r="N442" s="1"/>
  <c r="O440" s="1"/>
  <c r="C441"/>
  <c r="D441" s="1"/>
  <c r="I440" l="1"/>
  <c r="C442"/>
  <c r="D442" s="1"/>
  <c r="E441"/>
  <c r="F441" s="1"/>
  <c r="G441" s="1"/>
  <c r="H441" s="1"/>
  <c r="J441" s="1"/>
  <c r="A444"/>
  <c r="B443"/>
  <c r="K443"/>
  <c r="N443" s="1"/>
  <c r="O441" s="1"/>
  <c r="L440" l="1"/>
  <c r="M439"/>
  <c r="I441"/>
  <c r="A445"/>
  <c r="B444"/>
  <c r="K444"/>
  <c r="N444" s="1"/>
  <c r="O442" s="1"/>
  <c r="C443"/>
  <c r="D443" s="1"/>
  <c r="E442"/>
  <c r="F442" s="1"/>
  <c r="G442" s="1"/>
  <c r="H442" s="1"/>
  <c r="J442" s="1"/>
  <c r="L441" l="1"/>
  <c r="M440"/>
  <c r="I442"/>
  <c r="E443"/>
  <c r="F443" s="1"/>
  <c r="G443" s="1"/>
  <c r="H443" s="1"/>
  <c r="J443" s="1"/>
  <c r="A446"/>
  <c r="B445"/>
  <c r="K445"/>
  <c r="N445" s="1"/>
  <c r="O443" s="1"/>
  <c r="C444"/>
  <c r="D444" s="1"/>
  <c r="L442" l="1"/>
  <c r="M441"/>
  <c r="I443"/>
  <c r="E444"/>
  <c r="F444" s="1"/>
  <c r="G444" s="1"/>
  <c r="H444" s="1"/>
  <c r="J444" s="1"/>
  <c r="A447"/>
  <c r="B446"/>
  <c r="K446"/>
  <c r="N446" s="1"/>
  <c r="O444" s="1"/>
  <c r="C445"/>
  <c r="D445" s="1"/>
  <c r="L443" l="1"/>
  <c r="M442"/>
  <c r="I444"/>
  <c r="C446"/>
  <c r="D446" s="1"/>
  <c r="E445"/>
  <c r="F445" s="1"/>
  <c r="G445" s="1"/>
  <c r="H445" s="1"/>
  <c r="J445" s="1"/>
  <c r="A448"/>
  <c r="B447"/>
  <c r="K447"/>
  <c r="N447" s="1"/>
  <c r="O445" s="1"/>
  <c r="L444" l="1"/>
  <c r="M443"/>
  <c r="I445"/>
  <c r="C447"/>
  <c r="D447" s="1"/>
  <c r="A449"/>
  <c r="B448"/>
  <c r="K448"/>
  <c r="N448" s="1"/>
  <c r="O446" s="1"/>
  <c r="E446"/>
  <c r="F446" s="1"/>
  <c r="G446" s="1"/>
  <c r="H446" s="1"/>
  <c r="J446" s="1"/>
  <c r="I446" l="1"/>
  <c r="M445" s="1"/>
  <c r="L445"/>
  <c r="M444"/>
  <c r="C448"/>
  <c r="D448" s="1"/>
  <c r="A450"/>
  <c r="B449"/>
  <c r="K449"/>
  <c r="N449" s="1"/>
  <c r="O447" s="1"/>
  <c r="E447"/>
  <c r="F447" s="1"/>
  <c r="G447" s="1"/>
  <c r="H447" s="1"/>
  <c r="J447" s="1"/>
  <c r="L446" l="1"/>
  <c r="I447"/>
  <c r="M446" s="1"/>
  <c r="C449"/>
  <c r="D449" s="1"/>
  <c r="A451"/>
  <c r="B450"/>
  <c r="K450"/>
  <c r="N450" s="1"/>
  <c r="O448" s="1"/>
  <c r="E448"/>
  <c r="F448" s="1"/>
  <c r="G448" s="1"/>
  <c r="H448" s="1"/>
  <c r="J448" s="1"/>
  <c r="I448" l="1"/>
  <c r="M447" s="1"/>
  <c r="L447"/>
  <c r="C450"/>
  <c r="D450" s="1"/>
  <c r="A452"/>
  <c r="B451"/>
  <c r="K451"/>
  <c r="N451" s="1"/>
  <c r="O449" s="1"/>
  <c r="E449"/>
  <c r="F449" s="1"/>
  <c r="G449" s="1"/>
  <c r="H449" s="1"/>
  <c r="J449" s="1"/>
  <c r="L448" l="1"/>
  <c r="I449"/>
  <c r="C451"/>
  <c r="D451" s="1"/>
  <c r="A453"/>
  <c r="B452"/>
  <c r="K452"/>
  <c r="N452" s="1"/>
  <c r="O450" s="1"/>
  <c r="E450"/>
  <c r="F450" s="1"/>
  <c r="G450" s="1"/>
  <c r="H450" s="1"/>
  <c r="J450" s="1"/>
  <c r="L449" l="1"/>
  <c r="M448"/>
  <c r="I450"/>
  <c r="C452"/>
  <c r="D452" s="1"/>
  <c r="E451"/>
  <c r="F451" s="1"/>
  <c r="G451" s="1"/>
  <c r="H451" s="1"/>
  <c r="J451" s="1"/>
  <c r="A454"/>
  <c r="B453"/>
  <c r="K453"/>
  <c r="N453" s="1"/>
  <c r="O451" s="1"/>
  <c r="L450" l="1"/>
  <c r="M449"/>
  <c r="I451"/>
  <c r="C453"/>
  <c r="D453" s="1"/>
  <c r="A455"/>
  <c r="B454"/>
  <c r="K454"/>
  <c r="N454" s="1"/>
  <c r="O452" s="1"/>
  <c r="E452"/>
  <c r="F452" s="1"/>
  <c r="G452" s="1"/>
  <c r="H452" s="1"/>
  <c r="J452" s="1"/>
  <c r="I452" l="1"/>
  <c r="L452" s="1"/>
  <c r="L451"/>
  <c r="M450"/>
  <c r="C454"/>
  <c r="D454" s="1"/>
  <c r="A456"/>
  <c r="B455"/>
  <c r="K455"/>
  <c r="N455" s="1"/>
  <c r="O453" s="1"/>
  <c r="E453"/>
  <c r="F453" s="1"/>
  <c r="G453" s="1"/>
  <c r="H453" s="1"/>
  <c r="J453" s="1"/>
  <c r="M451" l="1"/>
  <c r="I453"/>
  <c r="C455"/>
  <c r="D455" s="1"/>
  <c r="A457"/>
  <c r="B456"/>
  <c r="K456"/>
  <c r="N456" s="1"/>
  <c r="O454" s="1"/>
  <c r="E454"/>
  <c r="F454" s="1"/>
  <c r="G454" s="1"/>
  <c r="H454" s="1"/>
  <c r="J454" s="1"/>
  <c r="I454" l="1"/>
  <c r="L454" s="1"/>
  <c r="L453"/>
  <c r="M452"/>
  <c r="C456"/>
  <c r="D456" s="1"/>
  <c r="A458"/>
  <c r="B457"/>
  <c r="K457"/>
  <c r="N457" s="1"/>
  <c r="O455" s="1"/>
  <c r="E455"/>
  <c r="F455" s="1"/>
  <c r="G455" s="1"/>
  <c r="H455" s="1"/>
  <c r="J455" s="1"/>
  <c r="M453" l="1"/>
  <c r="I455"/>
  <c r="C457"/>
  <c r="D457" s="1"/>
  <c r="A459"/>
  <c r="B458"/>
  <c r="K458"/>
  <c r="N458" s="1"/>
  <c r="O456" s="1"/>
  <c r="E456"/>
  <c r="F456" s="1"/>
  <c r="G456" s="1"/>
  <c r="H456" s="1"/>
  <c r="J456" s="1"/>
  <c r="I456" l="1"/>
  <c r="L456" s="1"/>
  <c r="L455"/>
  <c r="M454"/>
  <c r="C458"/>
  <c r="D458"/>
  <c r="A460"/>
  <c r="B459"/>
  <c r="K459"/>
  <c r="N459" s="1"/>
  <c r="O457" s="1"/>
  <c r="E457"/>
  <c r="F457" s="1"/>
  <c r="G457" s="1"/>
  <c r="H457" s="1"/>
  <c r="J457" s="1"/>
  <c r="I457" l="1"/>
  <c r="M456" s="1"/>
  <c r="M455"/>
  <c r="C459"/>
  <c r="D459" s="1"/>
  <c r="A461"/>
  <c r="B460"/>
  <c r="K460"/>
  <c r="N460" s="1"/>
  <c r="O458" s="1"/>
  <c r="E458"/>
  <c r="F458" s="1"/>
  <c r="G458" s="1"/>
  <c r="H458" s="1"/>
  <c r="J458" s="1"/>
  <c r="L457" l="1"/>
  <c r="I458"/>
  <c r="C460"/>
  <c r="D460" s="1"/>
  <c r="A462"/>
  <c r="B461"/>
  <c r="K461"/>
  <c r="N461" s="1"/>
  <c r="O459" s="1"/>
  <c r="E459"/>
  <c r="F459" s="1"/>
  <c r="G459" s="1"/>
  <c r="H459" s="1"/>
  <c r="J459" s="1"/>
  <c r="I459" l="1"/>
  <c r="L459" s="1"/>
  <c r="L458"/>
  <c r="M457"/>
  <c r="C461"/>
  <c r="D461" s="1"/>
  <c r="A463"/>
  <c r="B462"/>
  <c r="K462"/>
  <c r="N462" s="1"/>
  <c r="O460" s="1"/>
  <c r="E460"/>
  <c r="F460" s="1"/>
  <c r="G460" s="1"/>
  <c r="H460" s="1"/>
  <c r="J460" s="1"/>
  <c r="M458" l="1"/>
  <c r="I460"/>
  <c r="C462"/>
  <c r="D462" s="1"/>
  <c r="A464"/>
  <c r="B463"/>
  <c r="K463"/>
  <c r="N463" s="1"/>
  <c r="O461" s="1"/>
  <c r="E461"/>
  <c r="F461" s="1"/>
  <c r="G461" s="1"/>
  <c r="H461" s="1"/>
  <c r="J461" s="1"/>
  <c r="I461" l="1"/>
  <c r="L461" s="1"/>
  <c r="L460"/>
  <c r="M459"/>
  <c r="C463"/>
  <c r="D463" s="1"/>
  <c r="A465"/>
  <c r="B464"/>
  <c r="K464"/>
  <c r="N464" s="1"/>
  <c r="O462" s="1"/>
  <c r="E462"/>
  <c r="F462" s="1"/>
  <c r="G462" s="1"/>
  <c r="H462" s="1"/>
  <c r="J462" s="1"/>
  <c r="M460" l="1"/>
  <c r="I462"/>
  <c r="M461" s="1"/>
  <c r="C464"/>
  <c r="D464" s="1"/>
  <c r="A466"/>
  <c r="B465"/>
  <c r="K465"/>
  <c r="N465" s="1"/>
  <c r="O463" s="1"/>
  <c r="E463"/>
  <c r="F463" s="1"/>
  <c r="G463" s="1"/>
  <c r="H463" s="1"/>
  <c r="J463" s="1"/>
  <c r="I463" l="1"/>
  <c r="M462" s="1"/>
  <c r="L462"/>
  <c r="C465"/>
  <c r="D465" s="1"/>
  <c r="A467"/>
  <c r="B466"/>
  <c r="K466"/>
  <c r="N466" s="1"/>
  <c r="O464" s="1"/>
  <c r="E464"/>
  <c r="F464" s="1"/>
  <c r="G464" s="1"/>
  <c r="H464" s="1"/>
  <c r="J464" s="1"/>
  <c r="L463" l="1"/>
  <c r="I464"/>
  <c r="C466"/>
  <c r="D466" s="1"/>
  <c r="A468"/>
  <c r="B467"/>
  <c r="K467"/>
  <c r="N467" s="1"/>
  <c r="O465" s="1"/>
  <c r="E465"/>
  <c r="F465" s="1"/>
  <c r="G465" s="1"/>
  <c r="H465" s="1"/>
  <c r="J465" s="1"/>
  <c r="I465" l="1"/>
  <c r="M464" s="1"/>
  <c r="L464"/>
  <c r="M463"/>
  <c r="C467"/>
  <c r="D467" s="1"/>
  <c r="A469"/>
  <c r="B468"/>
  <c r="K468"/>
  <c r="N468" s="1"/>
  <c r="O466" s="1"/>
  <c r="E466"/>
  <c r="F466" s="1"/>
  <c r="G466" s="1"/>
  <c r="H466" s="1"/>
  <c r="J466" s="1"/>
  <c r="L465" l="1"/>
  <c r="I466"/>
  <c r="C468"/>
  <c r="D468" s="1"/>
  <c r="A470"/>
  <c r="B469"/>
  <c r="K469"/>
  <c r="N469" s="1"/>
  <c r="O467" s="1"/>
  <c r="E467"/>
  <c r="F467" s="1"/>
  <c r="G467" s="1"/>
  <c r="H467" s="1"/>
  <c r="J467" s="1"/>
  <c r="I467" l="1"/>
  <c r="L467" s="1"/>
  <c r="L466"/>
  <c r="M465"/>
  <c r="C469"/>
  <c r="D469" s="1"/>
  <c r="A471"/>
  <c r="B470"/>
  <c r="K470"/>
  <c r="N470" s="1"/>
  <c r="O468" s="1"/>
  <c r="E468"/>
  <c r="F468" s="1"/>
  <c r="G468" s="1"/>
  <c r="H468" s="1"/>
  <c r="J468" s="1"/>
  <c r="M466" l="1"/>
  <c r="I468"/>
  <c r="C470"/>
  <c r="D470" s="1"/>
  <c r="A472"/>
  <c r="B471"/>
  <c r="K471"/>
  <c r="N471" s="1"/>
  <c r="O469" s="1"/>
  <c r="E469"/>
  <c r="F469" s="1"/>
  <c r="G469" s="1"/>
  <c r="H469" s="1"/>
  <c r="J469" s="1"/>
  <c r="I469" l="1"/>
  <c r="L469" s="1"/>
  <c r="L468"/>
  <c r="M467"/>
  <c r="C471"/>
  <c r="D471" s="1"/>
  <c r="A473"/>
  <c r="B472"/>
  <c r="K472"/>
  <c r="N472" s="1"/>
  <c r="O470" s="1"/>
  <c r="E470"/>
  <c r="F470" s="1"/>
  <c r="G470" s="1"/>
  <c r="H470" s="1"/>
  <c r="J470" s="1"/>
  <c r="M468" l="1"/>
  <c r="I470"/>
  <c r="C472"/>
  <c r="D472" s="1"/>
  <c r="A474"/>
  <c r="B473"/>
  <c r="K473"/>
  <c r="N473" s="1"/>
  <c r="O471" s="1"/>
  <c r="E471"/>
  <c r="F471" s="1"/>
  <c r="G471" s="1"/>
  <c r="H471" s="1"/>
  <c r="J471" s="1"/>
  <c r="I471" l="1"/>
  <c r="L471" s="1"/>
  <c r="L470"/>
  <c r="M469"/>
  <c r="C473"/>
  <c r="D473" s="1"/>
  <c r="A475"/>
  <c r="B474"/>
  <c r="K474"/>
  <c r="N474" s="1"/>
  <c r="O472" s="1"/>
  <c r="E472"/>
  <c r="F472" s="1"/>
  <c r="G472" s="1"/>
  <c r="H472" s="1"/>
  <c r="J472" s="1"/>
  <c r="M470" l="1"/>
  <c r="I472"/>
  <c r="L472" s="1"/>
  <c r="C474"/>
  <c r="D474" s="1"/>
  <c r="A476"/>
  <c r="B475"/>
  <c r="K475"/>
  <c r="N475" s="1"/>
  <c r="O473" s="1"/>
  <c r="E473"/>
  <c r="F473" s="1"/>
  <c r="G473" s="1"/>
  <c r="H473" s="1"/>
  <c r="J473" s="1"/>
  <c r="M471" l="1"/>
  <c r="I473"/>
  <c r="C475"/>
  <c r="D475" s="1"/>
  <c r="A477"/>
  <c r="B476"/>
  <c r="K476"/>
  <c r="N476" s="1"/>
  <c r="O474" s="1"/>
  <c r="E474"/>
  <c r="F474" s="1"/>
  <c r="G474" s="1"/>
  <c r="H474" s="1"/>
  <c r="J474" s="1"/>
  <c r="L473" l="1"/>
  <c r="M472"/>
  <c r="I474"/>
  <c r="C476"/>
  <c r="D476" s="1"/>
  <c r="A478"/>
  <c r="B477"/>
  <c r="K477"/>
  <c r="N477" s="1"/>
  <c r="O475" s="1"/>
  <c r="E475"/>
  <c r="F475" s="1"/>
  <c r="G475" s="1"/>
  <c r="H475" s="1"/>
  <c r="J475" s="1"/>
  <c r="I475" l="1"/>
  <c r="L475" s="1"/>
  <c r="L474"/>
  <c r="M473"/>
  <c r="C477"/>
  <c r="D477" s="1"/>
  <c r="A479"/>
  <c r="B478"/>
  <c r="K478"/>
  <c r="N478" s="1"/>
  <c r="O476" s="1"/>
  <c r="E476"/>
  <c r="F476" s="1"/>
  <c r="G476" s="1"/>
  <c r="H476" s="1"/>
  <c r="J476" s="1"/>
  <c r="M474" l="1"/>
  <c r="I476"/>
  <c r="C478"/>
  <c r="D478" s="1"/>
  <c r="A480"/>
  <c r="B479"/>
  <c r="K479"/>
  <c r="N479" s="1"/>
  <c r="O477" s="1"/>
  <c r="E477"/>
  <c r="F477" s="1"/>
  <c r="G477" s="1"/>
  <c r="H477" s="1"/>
  <c r="J477" s="1"/>
  <c r="I477" l="1"/>
  <c r="M476" s="1"/>
  <c r="L476"/>
  <c r="M475"/>
  <c r="A481"/>
  <c r="B480"/>
  <c r="K480"/>
  <c r="N480" s="1"/>
  <c r="O478" s="1"/>
  <c r="C479"/>
  <c r="D479" s="1"/>
  <c r="E478"/>
  <c r="F478" s="1"/>
  <c r="G478" s="1"/>
  <c r="H478" s="1"/>
  <c r="J478" s="1"/>
  <c r="L477" l="1"/>
  <c r="I478"/>
  <c r="E479"/>
  <c r="F479" s="1"/>
  <c r="G479" s="1"/>
  <c r="H479" s="1"/>
  <c r="J479" s="1"/>
  <c r="A482"/>
  <c r="B481"/>
  <c r="K481"/>
  <c r="N481" s="1"/>
  <c r="O479" s="1"/>
  <c r="C480"/>
  <c r="D480" s="1"/>
  <c r="L478" l="1"/>
  <c r="M477"/>
  <c r="I479"/>
  <c r="A483"/>
  <c r="B482"/>
  <c r="K482"/>
  <c r="N482" s="1"/>
  <c r="O480" s="1"/>
  <c r="E480"/>
  <c r="F480" s="1"/>
  <c r="G480" s="1"/>
  <c r="H480" s="1"/>
  <c r="J480" s="1"/>
  <c r="C481"/>
  <c r="D481" s="1"/>
  <c r="L479" l="1"/>
  <c r="M478"/>
  <c r="I480"/>
  <c r="A484"/>
  <c r="B483"/>
  <c r="K483"/>
  <c r="N483" s="1"/>
  <c r="O481" s="1"/>
  <c r="E481"/>
  <c r="F481" s="1"/>
  <c r="G481" s="1"/>
  <c r="H481" s="1"/>
  <c r="J481" s="1"/>
  <c r="C482"/>
  <c r="D482" s="1"/>
  <c r="I481" l="1"/>
  <c r="M480" s="1"/>
  <c r="L480"/>
  <c r="M479"/>
  <c r="E482"/>
  <c r="F482" s="1"/>
  <c r="G482" s="1"/>
  <c r="H482" s="1"/>
  <c r="J482" s="1"/>
  <c r="A485"/>
  <c r="B484"/>
  <c r="K484"/>
  <c r="N484" s="1"/>
  <c r="O482" s="1"/>
  <c r="C483"/>
  <c r="D483" s="1"/>
  <c r="L481" l="1"/>
  <c r="I482"/>
  <c r="C484"/>
  <c r="D484" s="1"/>
  <c r="E483"/>
  <c r="F483" s="1"/>
  <c r="G483" s="1"/>
  <c r="H483" s="1"/>
  <c r="J483" s="1"/>
  <c r="A486"/>
  <c r="B485"/>
  <c r="K485"/>
  <c r="N485" s="1"/>
  <c r="O483" s="1"/>
  <c r="I483" l="1"/>
  <c r="L483" s="1"/>
  <c r="L482"/>
  <c r="M481"/>
  <c r="A487"/>
  <c r="B486"/>
  <c r="K486"/>
  <c r="N486" s="1"/>
  <c r="O484" s="1"/>
  <c r="C485"/>
  <c r="D485" s="1"/>
  <c r="E484"/>
  <c r="F484" s="1"/>
  <c r="G484" s="1"/>
  <c r="H484" s="1"/>
  <c r="J484" s="1"/>
  <c r="M482" l="1"/>
  <c r="I484"/>
  <c r="E485"/>
  <c r="F485" s="1"/>
  <c r="G485" s="1"/>
  <c r="H485" s="1"/>
  <c r="J485" s="1"/>
  <c r="A488"/>
  <c r="B487"/>
  <c r="K487"/>
  <c r="N487" s="1"/>
  <c r="O485" s="1"/>
  <c r="C486"/>
  <c r="D486" s="1"/>
  <c r="L484" l="1"/>
  <c r="M483"/>
  <c r="I485"/>
  <c r="E486"/>
  <c r="F486" s="1"/>
  <c r="G486" s="1"/>
  <c r="H486" s="1"/>
  <c r="J486" s="1"/>
  <c r="A489"/>
  <c r="B488"/>
  <c r="K488"/>
  <c r="N488" s="1"/>
  <c r="O486" s="1"/>
  <c r="C487"/>
  <c r="D487" s="1"/>
  <c r="L485" l="1"/>
  <c r="M484"/>
  <c r="I486"/>
  <c r="A490"/>
  <c r="B489"/>
  <c r="K489"/>
  <c r="N489" s="1"/>
  <c r="O487" s="1"/>
  <c r="E487"/>
  <c r="F487" s="1"/>
  <c r="G487" s="1"/>
  <c r="H487" s="1"/>
  <c r="J487" s="1"/>
  <c r="C488"/>
  <c r="D488" s="1"/>
  <c r="L486" l="1"/>
  <c r="M485"/>
  <c r="I487"/>
  <c r="A491"/>
  <c r="B490"/>
  <c r="K490"/>
  <c r="N490" s="1"/>
  <c r="O488" s="1"/>
  <c r="E488"/>
  <c r="F488" s="1"/>
  <c r="G488" s="1"/>
  <c r="H488" s="1"/>
  <c r="J488" s="1"/>
  <c r="C489"/>
  <c r="D489" s="1"/>
  <c r="L487" l="1"/>
  <c r="M486"/>
  <c r="I488"/>
  <c r="M487" s="1"/>
  <c r="E489"/>
  <c r="F489" s="1"/>
  <c r="G489" s="1"/>
  <c r="H489" s="1"/>
  <c r="J489" s="1"/>
  <c r="A492"/>
  <c r="B491"/>
  <c r="K491"/>
  <c r="N491" s="1"/>
  <c r="O489" s="1"/>
  <c r="C490"/>
  <c r="D490" s="1"/>
  <c r="L488" l="1"/>
  <c r="I489"/>
  <c r="A493"/>
  <c r="B492"/>
  <c r="K492"/>
  <c r="N492" s="1"/>
  <c r="O490" s="1"/>
  <c r="E490"/>
  <c r="F490" s="1"/>
  <c r="G490" s="1"/>
  <c r="H490" s="1"/>
  <c r="J490" s="1"/>
  <c r="I490"/>
  <c r="C491"/>
  <c r="D491" s="1"/>
  <c r="L490" l="1"/>
  <c r="M489"/>
  <c r="L489"/>
  <c r="M488"/>
  <c r="A494"/>
  <c r="B493"/>
  <c r="K493"/>
  <c r="N493" s="1"/>
  <c r="O491" s="1"/>
  <c r="E491"/>
  <c r="F491" s="1"/>
  <c r="G491" s="1"/>
  <c r="H491" s="1"/>
  <c r="J491" s="1"/>
  <c r="C492"/>
  <c r="D492"/>
  <c r="I491" l="1"/>
  <c r="L491" s="1"/>
  <c r="E492"/>
  <c r="F492" s="1"/>
  <c r="G492" s="1"/>
  <c r="H492" s="1"/>
  <c r="J492" s="1"/>
  <c r="I492"/>
  <c r="A495"/>
  <c r="B494"/>
  <c r="K494"/>
  <c r="N494" s="1"/>
  <c r="O492" s="1"/>
  <c r="C493"/>
  <c r="D493"/>
  <c r="M491" l="1"/>
  <c r="M490"/>
  <c r="L492"/>
  <c r="A496"/>
  <c r="B495"/>
  <c r="K495"/>
  <c r="N495" s="1"/>
  <c r="O493" s="1"/>
  <c r="E493"/>
  <c r="F493" s="1"/>
  <c r="G493" s="1"/>
  <c r="H493" s="1"/>
  <c r="J493" s="1"/>
  <c r="I493"/>
  <c r="M492" s="1"/>
  <c r="C494"/>
  <c r="D494"/>
  <c r="L493" l="1"/>
  <c r="E494"/>
  <c r="F494" s="1"/>
  <c r="G494" s="1"/>
  <c r="H494" s="1"/>
  <c r="J494" s="1"/>
  <c r="I494"/>
  <c r="A497"/>
  <c r="B496"/>
  <c r="K496"/>
  <c r="N496" s="1"/>
  <c r="O494" s="1"/>
  <c r="C495"/>
  <c r="D495"/>
  <c r="L494" l="1"/>
  <c r="M493"/>
  <c r="A498"/>
  <c r="B497"/>
  <c r="K497"/>
  <c r="N497" s="1"/>
  <c r="O495" s="1"/>
  <c r="E495"/>
  <c r="F495" s="1"/>
  <c r="G495" s="1"/>
  <c r="H495" s="1"/>
  <c r="J495" s="1"/>
  <c r="I495"/>
  <c r="C496"/>
  <c r="D496"/>
  <c r="L495" l="1"/>
  <c r="M494"/>
  <c r="A499"/>
  <c r="B498"/>
  <c r="K498"/>
  <c r="N498" s="1"/>
  <c r="O496" s="1"/>
  <c r="E496"/>
  <c r="F496" s="1"/>
  <c r="G496" s="1"/>
  <c r="H496" s="1"/>
  <c r="J496" s="1"/>
  <c r="I496"/>
  <c r="C497"/>
  <c r="D497"/>
  <c r="L496" l="1"/>
  <c r="M495"/>
  <c r="A500"/>
  <c r="B499"/>
  <c r="K499"/>
  <c r="N499" s="1"/>
  <c r="O497" s="1"/>
  <c r="E497"/>
  <c r="F497" s="1"/>
  <c r="G497" s="1"/>
  <c r="H497" s="1"/>
  <c r="J497" s="1"/>
  <c r="I497"/>
  <c r="M496" s="1"/>
  <c r="C498"/>
  <c r="D498"/>
  <c r="L497" l="1"/>
  <c r="C499"/>
  <c r="D499"/>
  <c r="E498"/>
  <c r="F498" s="1"/>
  <c r="G498" s="1"/>
  <c r="H498" s="1"/>
  <c r="J498" s="1"/>
  <c r="I498"/>
  <c r="M497" s="1"/>
  <c r="A501"/>
  <c r="B500"/>
  <c r="K500"/>
  <c r="N500" s="1"/>
  <c r="O498" s="1"/>
  <c r="L498" l="1"/>
  <c r="A502"/>
  <c r="A503" s="1"/>
  <c r="B501"/>
  <c r="K501"/>
  <c r="N501" s="1"/>
  <c r="O499" s="1"/>
  <c r="C500"/>
  <c r="D500"/>
  <c r="E499"/>
  <c r="F499" s="1"/>
  <c r="G499" s="1"/>
  <c r="H499" s="1"/>
  <c r="J499" s="1"/>
  <c r="I499"/>
  <c r="B503" l="1"/>
  <c r="K503"/>
  <c r="N503" s="1"/>
  <c r="O501" s="1"/>
  <c r="A504"/>
  <c r="L499"/>
  <c r="M498"/>
  <c r="E500"/>
  <c r="F500" s="1"/>
  <c r="G500" s="1"/>
  <c r="H500" s="1"/>
  <c r="J500" s="1"/>
  <c r="I500"/>
  <c r="M499" s="1"/>
  <c r="B502"/>
  <c r="K502"/>
  <c r="N502" s="1"/>
  <c r="O500" s="1"/>
  <c r="C501"/>
  <c r="D501"/>
  <c r="B504" l="1"/>
  <c r="A505"/>
  <c r="K504"/>
  <c r="N504" s="1"/>
  <c r="O502" s="1"/>
  <c r="C503"/>
  <c r="D503"/>
  <c r="L500"/>
  <c r="E501"/>
  <c r="F501" s="1"/>
  <c r="G501" s="1"/>
  <c r="H501" s="1"/>
  <c r="J501" s="1"/>
  <c r="I501"/>
  <c r="C502"/>
  <c r="D502"/>
  <c r="C504" l="1"/>
  <c r="D504"/>
  <c r="I503"/>
  <c r="E503"/>
  <c r="F503" s="1"/>
  <c r="G503" s="1"/>
  <c r="H503" s="1"/>
  <c r="J503" s="1"/>
  <c r="K505"/>
  <c r="N505" s="1"/>
  <c r="O503" s="1"/>
  <c r="O44" s="1"/>
  <c r="B505"/>
  <c r="L501"/>
  <c r="M500"/>
  <c r="E502"/>
  <c r="F502" s="1"/>
  <c r="G502" s="1"/>
  <c r="H502" s="1"/>
  <c r="J502" s="1"/>
  <c r="I502"/>
  <c r="M501" s="1"/>
  <c r="H21" l="1"/>
  <c r="F21"/>
  <c r="C505"/>
  <c r="D505"/>
  <c r="I504"/>
  <c r="E504"/>
  <c r="F504" s="1"/>
  <c r="G504" s="1"/>
  <c r="H504" s="1"/>
  <c r="J504" s="1"/>
  <c r="M502"/>
  <c r="L502"/>
  <c r="L503"/>
  <c r="M503" l="1"/>
  <c r="L504"/>
  <c r="I505"/>
  <c r="E505"/>
  <c r="F505" s="1"/>
  <c r="G505" s="1"/>
  <c r="H505" s="1"/>
  <c r="J505" s="1"/>
  <c r="M505" l="1"/>
  <c r="L505"/>
  <c r="L43" s="1"/>
  <c r="M504"/>
  <c r="M43" s="1"/>
  <c r="H23" l="1"/>
  <c r="B21"/>
</calcChain>
</file>

<file path=xl/sharedStrings.xml><?xml version="1.0" encoding="utf-8"?>
<sst xmlns="http://schemas.openxmlformats.org/spreadsheetml/2006/main" count="71" uniqueCount="53">
  <si>
    <t>Total</t>
  </si>
  <si>
    <t xml:space="preserve">Taxable </t>
  </si>
  <si>
    <t>Taxable</t>
  </si>
  <si>
    <t>Taxes</t>
  </si>
  <si>
    <t>Tax</t>
  </si>
  <si>
    <t>Actual</t>
  </si>
  <si>
    <t>After</t>
  </si>
  <si>
    <t>IRA</t>
  </si>
  <si>
    <t>Income</t>
  </si>
  <si>
    <t>SS</t>
  </si>
  <si>
    <t>Due</t>
  </si>
  <si>
    <t>Rate</t>
  </si>
  <si>
    <t>Married</t>
  </si>
  <si>
    <t>Gross</t>
  </si>
  <si>
    <t>Taxability</t>
  </si>
  <si>
    <t>Basis</t>
  </si>
  <si>
    <t>max</t>
  </si>
  <si>
    <t>Age 66</t>
  </si>
  <si>
    <t>Age 62</t>
  </si>
  <si>
    <t>Age 70</t>
  </si>
  <si>
    <t>First</t>
  </si>
  <si>
    <t>Last</t>
  </si>
  <si>
    <t>Standard Deduction</t>
  </si>
  <si>
    <t>Personal Exemption</t>
  </si>
  <si>
    <t>Total tax free income</t>
  </si>
  <si>
    <t xml:space="preserve">Federal  Return </t>
  </si>
  <si>
    <t>Federal Tax Brackets</t>
  </si>
  <si>
    <t>Taxable SS Limits</t>
  </si>
  <si>
    <t>Gap</t>
  </si>
  <si>
    <t>Add to non_IRA Savings</t>
  </si>
  <si>
    <t>Hump</t>
  </si>
  <si>
    <t>Non-taxable</t>
  </si>
  <si>
    <t>From IRA</t>
  </si>
  <si>
    <t>Pre-Retirement Income</t>
  </si>
  <si>
    <t>Retire on % of Gross</t>
  </si>
  <si>
    <t>Age now</t>
  </si>
  <si>
    <t>retire</t>
  </si>
  <si>
    <t>Social Security Benefit</t>
  </si>
  <si>
    <t>Pension</t>
  </si>
  <si>
    <t>Current IRAs + 401Ks</t>
  </si>
  <si>
    <t>Non-Taxable Savings</t>
  </si>
  <si>
    <t>Yearly IRA Transfer</t>
  </si>
  <si>
    <t>Number of Years</t>
  </si>
  <si>
    <t>Target</t>
  </si>
  <si>
    <t>Factor</t>
  </si>
  <si>
    <t>Tax Free</t>
  </si>
  <si>
    <t>Expected 401K Growth</t>
  </si>
  <si>
    <t>Equiv</t>
  </si>
  <si>
    <t>In Hump</t>
  </si>
  <si>
    <t>equiv</t>
  </si>
  <si>
    <t>Equivalent</t>
  </si>
  <si>
    <t>After Federal Tax</t>
  </si>
  <si>
    <t>Size of The Hump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</si>
</sst>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6" formatCode="&quot;$&quot;#,##0_);[Red]\(&quot;$&quot;#,##0\)"/>
    <numFmt numFmtId="164" formatCode="&quot;$&quot;#,##0"/>
    <numFmt numFmtId="165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164" fontId="3" fillId="0" borderId="0" xfId="0" applyNumberFormat="1" applyFont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 applyAlignment="1">
      <alignment horizontal="center"/>
    </xf>
    <xf numFmtId="9" fontId="5" fillId="0" borderId="0" xfId="1" applyFont="1" applyAlignment="1">
      <alignment horizontal="center"/>
    </xf>
    <xf numFmtId="10" fontId="5" fillId="0" borderId="0" xfId="0" applyNumberFormat="1" applyFont="1"/>
    <xf numFmtId="164" fontId="5" fillId="0" borderId="3" xfId="0" applyNumberFormat="1" applyFont="1" applyBorder="1"/>
    <xf numFmtId="0" fontId="4" fillId="2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9" fontId="0" fillId="4" borderId="3" xfId="0" applyNumberForma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9" fontId="0" fillId="5" borderId="3" xfId="0" applyNumberFormat="1" applyFill="1" applyBorder="1" applyAlignment="1">
      <alignment horizontal="center"/>
    </xf>
    <xf numFmtId="6" fontId="7" fillId="0" borderId="6" xfId="0" applyNumberFormat="1" applyFont="1" applyBorder="1"/>
    <xf numFmtId="6" fontId="7" fillId="0" borderId="9" xfId="0" applyNumberFormat="1" applyFont="1" applyBorder="1"/>
    <xf numFmtId="6" fontId="7" fillId="0" borderId="8" xfId="0" applyNumberFormat="1" applyFont="1" applyBorder="1"/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9" fontId="6" fillId="6" borderId="8" xfId="0" applyNumberFormat="1" applyFont="1" applyFill="1" applyBorder="1" applyAlignment="1">
      <alignment horizontal="center"/>
    </xf>
    <xf numFmtId="9" fontId="6" fillId="6" borderId="9" xfId="0" applyNumberFormat="1" applyFont="1" applyFill="1" applyBorder="1" applyAlignment="1">
      <alignment horizontal="center"/>
    </xf>
    <xf numFmtId="6" fontId="7" fillId="0" borderId="0" xfId="0" applyNumberFormat="1" applyFont="1" applyFill="1" applyBorder="1"/>
    <xf numFmtId="164" fontId="3" fillId="7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0" xfId="0" applyFont="1"/>
    <xf numFmtId="164" fontId="9" fillId="7" borderId="3" xfId="0" applyNumberFormat="1" applyFont="1" applyFill="1" applyBorder="1" applyAlignment="1">
      <alignment horizontal="center"/>
    </xf>
    <xf numFmtId="0" fontId="9" fillId="0" borderId="0" xfId="0" applyFont="1"/>
    <xf numFmtId="9" fontId="9" fillId="6" borderId="3" xfId="0" applyNumberFormat="1" applyFont="1" applyFill="1" applyBorder="1" applyAlignment="1">
      <alignment horizontal="center"/>
    </xf>
    <xf numFmtId="5" fontId="9" fillId="7" borderId="3" xfId="0" applyNumberFormat="1" applyFont="1" applyFill="1" applyBorder="1" applyAlignment="1">
      <alignment horizontal="right"/>
    </xf>
    <xf numFmtId="165" fontId="9" fillId="7" borderId="3" xfId="0" applyNumberFormat="1" applyFont="1" applyFill="1" applyBorder="1" applyAlignment="1">
      <alignment horizontal="center"/>
    </xf>
    <xf numFmtId="6" fontId="9" fillId="7" borderId="3" xfId="0" applyNumberFormat="1" applyFont="1" applyFill="1" applyBorder="1" applyAlignment="1">
      <alignment horizontal="right"/>
    </xf>
    <xf numFmtId="5" fontId="9" fillId="9" borderId="3" xfId="0" applyNumberFormat="1" applyFont="1" applyFill="1" applyBorder="1" applyAlignment="1">
      <alignment horizontal="center"/>
    </xf>
    <xf numFmtId="0" fontId="9" fillId="0" borderId="3" xfId="0" applyFont="1" applyBorder="1" applyAlignment="1"/>
    <xf numFmtId="0" fontId="9" fillId="1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37" fontId="9" fillId="7" borderId="3" xfId="0" applyNumberFormat="1" applyFont="1" applyFill="1" applyBorder="1" applyAlignment="1">
      <alignment horizontal="center"/>
    </xf>
    <xf numFmtId="0" fontId="10" fillId="0" borderId="0" xfId="0" applyFont="1"/>
    <xf numFmtId="10" fontId="9" fillId="3" borderId="3" xfId="0" applyNumberFormat="1" applyFont="1" applyFill="1" applyBorder="1" applyAlignment="1">
      <alignment horizontal="center"/>
    </xf>
    <xf numFmtId="5" fontId="9" fillId="6" borderId="3" xfId="0" applyNumberFormat="1" applyFont="1" applyFill="1" applyBorder="1" applyAlignment="1">
      <alignment horizontal="right"/>
    </xf>
    <xf numFmtId="3" fontId="9" fillId="6" borderId="3" xfId="0" applyNumberFormat="1" applyFont="1" applyFill="1" applyBorder="1" applyAlignment="1">
      <alignment horizontal="center"/>
    </xf>
    <xf numFmtId="164" fontId="9" fillId="6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5" fontId="9" fillId="7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/>
    <xf numFmtId="0" fontId="13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64" fontId="9" fillId="7" borderId="3" xfId="0" applyNumberFormat="1" applyFont="1" applyFill="1" applyBorder="1"/>
    <xf numFmtId="164" fontId="14" fillId="7" borderId="3" xfId="0" applyNumberFormat="1" applyFont="1" applyFill="1" applyBorder="1" applyAlignment="1">
      <alignment horizontal="center" vertical="center"/>
    </xf>
    <xf numFmtId="0" fontId="0" fillId="0" borderId="0" xfId="0"/>
    <xf numFmtId="0" fontId="11" fillId="8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6" fontId="14" fillId="7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0" fillId="0" borderId="0" xfId="0"/>
    <xf numFmtId="164" fontId="5" fillId="0" borderId="3" xfId="0" applyNumberFormat="1" applyFont="1" applyBorder="1"/>
    <xf numFmtId="0" fontId="4" fillId="2" borderId="3" xfId="0" applyFont="1" applyFill="1" applyBorder="1" applyAlignment="1">
      <alignment horizontal="center"/>
    </xf>
    <xf numFmtId="164" fontId="9" fillId="7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6" fontId="9" fillId="7" borderId="3" xfId="0" applyNumberFormat="1" applyFont="1" applyFill="1" applyBorder="1" applyAlignment="1">
      <alignment horizontal="center"/>
    </xf>
    <xf numFmtId="6" fontId="0" fillId="0" borderId="0" xfId="0" applyNumberFormat="1"/>
    <xf numFmtId="6" fontId="12" fillId="7" borderId="3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7" borderId="3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9490921774447495"/>
          <c:y val="5.239599387287177E-2"/>
          <c:w val="0.78108234692439149"/>
          <c:h val="0.61170086550389213"/>
        </c:manualLayout>
      </c:layout>
      <c:lineChart>
        <c:grouping val="standard"/>
        <c:ser>
          <c:idx val="0"/>
          <c:order val="0"/>
          <c:tx>
            <c:v>Single</c:v>
          </c:tx>
          <c:marker>
            <c:symbol val="none"/>
          </c:marker>
          <c:cat>
            <c:numRef>
              <c:f>Chart!$K$45:$K$505</c:f>
              <c:numCache>
                <c:formatCode>"$"#,##0</c:formatCode>
                <c:ptCount val="461"/>
                <c:pt idx="0">
                  <c:v>26021</c:v>
                </c:pt>
                <c:pt idx="1">
                  <c:v>26121</c:v>
                </c:pt>
                <c:pt idx="2">
                  <c:v>26221</c:v>
                </c:pt>
                <c:pt idx="3">
                  <c:v>26321</c:v>
                </c:pt>
                <c:pt idx="4">
                  <c:v>26421</c:v>
                </c:pt>
                <c:pt idx="5">
                  <c:v>26521</c:v>
                </c:pt>
                <c:pt idx="6">
                  <c:v>26621</c:v>
                </c:pt>
                <c:pt idx="7">
                  <c:v>26721</c:v>
                </c:pt>
                <c:pt idx="8">
                  <c:v>26821</c:v>
                </c:pt>
                <c:pt idx="9">
                  <c:v>26921</c:v>
                </c:pt>
                <c:pt idx="10">
                  <c:v>27021</c:v>
                </c:pt>
                <c:pt idx="11">
                  <c:v>27121</c:v>
                </c:pt>
                <c:pt idx="12">
                  <c:v>27221</c:v>
                </c:pt>
                <c:pt idx="13">
                  <c:v>27321</c:v>
                </c:pt>
                <c:pt idx="14">
                  <c:v>27421</c:v>
                </c:pt>
                <c:pt idx="15">
                  <c:v>27521</c:v>
                </c:pt>
                <c:pt idx="16">
                  <c:v>27621</c:v>
                </c:pt>
                <c:pt idx="17">
                  <c:v>27721</c:v>
                </c:pt>
                <c:pt idx="18">
                  <c:v>27821</c:v>
                </c:pt>
                <c:pt idx="19">
                  <c:v>27921</c:v>
                </c:pt>
                <c:pt idx="20">
                  <c:v>28021</c:v>
                </c:pt>
                <c:pt idx="21">
                  <c:v>28121</c:v>
                </c:pt>
                <c:pt idx="22">
                  <c:v>28221</c:v>
                </c:pt>
                <c:pt idx="23">
                  <c:v>28321</c:v>
                </c:pt>
                <c:pt idx="24">
                  <c:v>28421</c:v>
                </c:pt>
                <c:pt idx="25">
                  <c:v>28521</c:v>
                </c:pt>
                <c:pt idx="26">
                  <c:v>28621</c:v>
                </c:pt>
                <c:pt idx="27">
                  <c:v>28721</c:v>
                </c:pt>
                <c:pt idx="28">
                  <c:v>28821</c:v>
                </c:pt>
                <c:pt idx="29">
                  <c:v>28921</c:v>
                </c:pt>
                <c:pt idx="30">
                  <c:v>29021</c:v>
                </c:pt>
                <c:pt idx="31">
                  <c:v>29121</c:v>
                </c:pt>
                <c:pt idx="32">
                  <c:v>29221</c:v>
                </c:pt>
                <c:pt idx="33">
                  <c:v>29321</c:v>
                </c:pt>
                <c:pt idx="34">
                  <c:v>29421</c:v>
                </c:pt>
                <c:pt idx="35">
                  <c:v>29521</c:v>
                </c:pt>
                <c:pt idx="36">
                  <c:v>29621</c:v>
                </c:pt>
                <c:pt idx="37">
                  <c:v>29721</c:v>
                </c:pt>
                <c:pt idx="38">
                  <c:v>29821</c:v>
                </c:pt>
                <c:pt idx="39">
                  <c:v>29921</c:v>
                </c:pt>
                <c:pt idx="40">
                  <c:v>30021</c:v>
                </c:pt>
                <c:pt idx="41">
                  <c:v>30121</c:v>
                </c:pt>
                <c:pt idx="42">
                  <c:v>30221</c:v>
                </c:pt>
                <c:pt idx="43">
                  <c:v>30321</c:v>
                </c:pt>
                <c:pt idx="44">
                  <c:v>30421</c:v>
                </c:pt>
                <c:pt idx="45">
                  <c:v>30521</c:v>
                </c:pt>
                <c:pt idx="46">
                  <c:v>30621</c:v>
                </c:pt>
                <c:pt idx="47">
                  <c:v>30721</c:v>
                </c:pt>
                <c:pt idx="48">
                  <c:v>30821</c:v>
                </c:pt>
                <c:pt idx="49">
                  <c:v>30921</c:v>
                </c:pt>
                <c:pt idx="50">
                  <c:v>31021</c:v>
                </c:pt>
                <c:pt idx="51">
                  <c:v>31121</c:v>
                </c:pt>
                <c:pt idx="52">
                  <c:v>31221</c:v>
                </c:pt>
                <c:pt idx="53">
                  <c:v>31321</c:v>
                </c:pt>
                <c:pt idx="54">
                  <c:v>31421</c:v>
                </c:pt>
                <c:pt idx="55">
                  <c:v>31521</c:v>
                </c:pt>
                <c:pt idx="56">
                  <c:v>31621</c:v>
                </c:pt>
                <c:pt idx="57">
                  <c:v>31721</c:v>
                </c:pt>
                <c:pt idx="58">
                  <c:v>31821</c:v>
                </c:pt>
                <c:pt idx="59">
                  <c:v>31921</c:v>
                </c:pt>
                <c:pt idx="60">
                  <c:v>32021</c:v>
                </c:pt>
                <c:pt idx="61">
                  <c:v>32121</c:v>
                </c:pt>
                <c:pt idx="62">
                  <c:v>32221</c:v>
                </c:pt>
                <c:pt idx="63">
                  <c:v>32321</c:v>
                </c:pt>
                <c:pt idx="64">
                  <c:v>32421</c:v>
                </c:pt>
                <c:pt idx="65">
                  <c:v>32521</c:v>
                </c:pt>
                <c:pt idx="66">
                  <c:v>32621</c:v>
                </c:pt>
                <c:pt idx="67">
                  <c:v>32721</c:v>
                </c:pt>
                <c:pt idx="68">
                  <c:v>32821</c:v>
                </c:pt>
                <c:pt idx="69">
                  <c:v>32921</c:v>
                </c:pt>
                <c:pt idx="70">
                  <c:v>33021</c:v>
                </c:pt>
                <c:pt idx="71">
                  <c:v>33121</c:v>
                </c:pt>
                <c:pt idx="72">
                  <c:v>33221</c:v>
                </c:pt>
                <c:pt idx="73">
                  <c:v>33321</c:v>
                </c:pt>
                <c:pt idx="74">
                  <c:v>33421</c:v>
                </c:pt>
                <c:pt idx="75">
                  <c:v>33521</c:v>
                </c:pt>
                <c:pt idx="76">
                  <c:v>33621</c:v>
                </c:pt>
                <c:pt idx="77">
                  <c:v>33721</c:v>
                </c:pt>
                <c:pt idx="78">
                  <c:v>33821</c:v>
                </c:pt>
                <c:pt idx="79">
                  <c:v>33921</c:v>
                </c:pt>
                <c:pt idx="80">
                  <c:v>34021</c:v>
                </c:pt>
                <c:pt idx="81">
                  <c:v>34121</c:v>
                </c:pt>
                <c:pt idx="82">
                  <c:v>34221</c:v>
                </c:pt>
                <c:pt idx="83">
                  <c:v>34321</c:v>
                </c:pt>
                <c:pt idx="84">
                  <c:v>34421</c:v>
                </c:pt>
                <c:pt idx="85">
                  <c:v>34521</c:v>
                </c:pt>
                <c:pt idx="86">
                  <c:v>34621</c:v>
                </c:pt>
                <c:pt idx="87">
                  <c:v>34721</c:v>
                </c:pt>
                <c:pt idx="88">
                  <c:v>34821</c:v>
                </c:pt>
                <c:pt idx="89">
                  <c:v>34921</c:v>
                </c:pt>
                <c:pt idx="90">
                  <c:v>35021</c:v>
                </c:pt>
                <c:pt idx="91">
                  <c:v>35121</c:v>
                </c:pt>
                <c:pt idx="92">
                  <c:v>35221</c:v>
                </c:pt>
                <c:pt idx="93">
                  <c:v>35321</c:v>
                </c:pt>
                <c:pt idx="94">
                  <c:v>35421</c:v>
                </c:pt>
                <c:pt idx="95">
                  <c:v>35521</c:v>
                </c:pt>
                <c:pt idx="96">
                  <c:v>35621</c:v>
                </c:pt>
                <c:pt idx="97">
                  <c:v>35721</c:v>
                </c:pt>
                <c:pt idx="98">
                  <c:v>35821</c:v>
                </c:pt>
                <c:pt idx="99">
                  <c:v>35921</c:v>
                </c:pt>
                <c:pt idx="100">
                  <c:v>36021</c:v>
                </c:pt>
                <c:pt idx="101">
                  <c:v>36121</c:v>
                </c:pt>
                <c:pt idx="102">
                  <c:v>36221</c:v>
                </c:pt>
                <c:pt idx="103">
                  <c:v>36321</c:v>
                </c:pt>
                <c:pt idx="104">
                  <c:v>36421</c:v>
                </c:pt>
                <c:pt idx="105">
                  <c:v>36521</c:v>
                </c:pt>
                <c:pt idx="106">
                  <c:v>36621</c:v>
                </c:pt>
                <c:pt idx="107">
                  <c:v>36721</c:v>
                </c:pt>
                <c:pt idx="108">
                  <c:v>36821</c:v>
                </c:pt>
                <c:pt idx="109">
                  <c:v>36921</c:v>
                </c:pt>
                <c:pt idx="110">
                  <c:v>37021</c:v>
                </c:pt>
                <c:pt idx="111">
                  <c:v>37121</c:v>
                </c:pt>
                <c:pt idx="112">
                  <c:v>37221</c:v>
                </c:pt>
                <c:pt idx="113">
                  <c:v>37321</c:v>
                </c:pt>
                <c:pt idx="114">
                  <c:v>37421</c:v>
                </c:pt>
                <c:pt idx="115">
                  <c:v>37521</c:v>
                </c:pt>
                <c:pt idx="116">
                  <c:v>37621</c:v>
                </c:pt>
                <c:pt idx="117">
                  <c:v>37721</c:v>
                </c:pt>
                <c:pt idx="118">
                  <c:v>37821</c:v>
                </c:pt>
                <c:pt idx="119">
                  <c:v>37921</c:v>
                </c:pt>
                <c:pt idx="120">
                  <c:v>38021</c:v>
                </c:pt>
                <c:pt idx="121">
                  <c:v>38121</c:v>
                </c:pt>
                <c:pt idx="122">
                  <c:v>38221</c:v>
                </c:pt>
                <c:pt idx="123">
                  <c:v>38321</c:v>
                </c:pt>
                <c:pt idx="124">
                  <c:v>38421</c:v>
                </c:pt>
                <c:pt idx="125">
                  <c:v>38521</c:v>
                </c:pt>
                <c:pt idx="126">
                  <c:v>38621</c:v>
                </c:pt>
                <c:pt idx="127">
                  <c:v>38721</c:v>
                </c:pt>
                <c:pt idx="128">
                  <c:v>38821</c:v>
                </c:pt>
                <c:pt idx="129">
                  <c:v>38921</c:v>
                </c:pt>
                <c:pt idx="130">
                  <c:v>39021</c:v>
                </c:pt>
                <c:pt idx="131">
                  <c:v>39121</c:v>
                </c:pt>
                <c:pt idx="132">
                  <c:v>39221</c:v>
                </c:pt>
                <c:pt idx="133">
                  <c:v>39321</c:v>
                </c:pt>
                <c:pt idx="134">
                  <c:v>39421</c:v>
                </c:pt>
                <c:pt idx="135">
                  <c:v>39521</c:v>
                </c:pt>
                <c:pt idx="136">
                  <c:v>39621</c:v>
                </c:pt>
                <c:pt idx="137">
                  <c:v>39721</c:v>
                </c:pt>
                <c:pt idx="138">
                  <c:v>39821</c:v>
                </c:pt>
                <c:pt idx="139">
                  <c:v>39921</c:v>
                </c:pt>
                <c:pt idx="140">
                  <c:v>40021</c:v>
                </c:pt>
                <c:pt idx="141">
                  <c:v>40121</c:v>
                </c:pt>
                <c:pt idx="142">
                  <c:v>40221</c:v>
                </c:pt>
                <c:pt idx="143">
                  <c:v>40321</c:v>
                </c:pt>
                <c:pt idx="144">
                  <c:v>40421</c:v>
                </c:pt>
                <c:pt idx="145">
                  <c:v>40521</c:v>
                </c:pt>
                <c:pt idx="146">
                  <c:v>40621</c:v>
                </c:pt>
                <c:pt idx="147">
                  <c:v>40721</c:v>
                </c:pt>
                <c:pt idx="148">
                  <c:v>40821</c:v>
                </c:pt>
                <c:pt idx="149">
                  <c:v>40921</c:v>
                </c:pt>
                <c:pt idx="150">
                  <c:v>41021</c:v>
                </c:pt>
                <c:pt idx="151">
                  <c:v>41121</c:v>
                </c:pt>
                <c:pt idx="152">
                  <c:v>41221</c:v>
                </c:pt>
                <c:pt idx="153">
                  <c:v>41321</c:v>
                </c:pt>
                <c:pt idx="154">
                  <c:v>41421</c:v>
                </c:pt>
                <c:pt idx="155">
                  <c:v>41521</c:v>
                </c:pt>
                <c:pt idx="156">
                  <c:v>41621</c:v>
                </c:pt>
                <c:pt idx="157">
                  <c:v>41721</c:v>
                </c:pt>
                <c:pt idx="158">
                  <c:v>41821</c:v>
                </c:pt>
                <c:pt idx="159">
                  <c:v>41921</c:v>
                </c:pt>
                <c:pt idx="160">
                  <c:v>42021</c:v>
                </c:pt>
                <c:pt idx="161">
                  <c:v>42121</c:v>
                </c:pt>
                <c:pt idx="162">
                  <c:v>42221</c:v>
                </c:pt>
                <c:pt idx="163">
                  <c:v>42321</c:v>
                </c:pt>
                <c:pt idx="164">
                  <c:v>42421</c:v>
                </c:pt>
                <c:pt idx="165">
                  <c:v>42521</c:v>
                </c:pt>
                <c:pt idx="166">
                  <c:v>42621</c:v>
                </c:pt>
                <c:pt idx="167">
                  <c:v>42721</c:v>
                </c:pt>
                <c:pt idx="168">
                  <c:v>42821</c:v>
                </c:pt>
                <c:pt idx="169">
                  <c:v>42921</c:v>
                </c:pt>
                <c:pt idx="170">
                  <c:v>43021</c:v>
                </c:pt>
                <c:pt idx="171">
                  <c:v>43121</c:v>
                </c:pt>
                <c:pt idx="172">
                  <c:v>43221</c:v>
                </c:pt>
                <c:pt idx="173">
                  <c:v>43321</c:v>
                </c:pt>
                <c:pt idx="174">
                  <c:v>43421</c:v>
                </c:pt>
                <c:pt idx="175">
                  <c:v>43521</c:v>
                </c:pt>
                <c:pt idx="176">
                  <c:v>43621</c:v>
                </c:pt>
                <c:pt idx="177">
                  <c:v>43721</c:v>
                </c:pt>
                <c:pt idx="178">
                  <c:v>43821</c:v>
                </c:pt>
                <c:pt idx="179">
                  <c:v>43921</c:v>
                </c:pt>
                <c:pt idx="180">
                  <c:v>44021</c:v>
                </c:pt>
                <c:pt idx="181">
                  <c:v>44121</c:v>
                </c:pt>
                <c:pt idx="182">
                  <c:v>44221</c:v>
                </c:pt>
                <c:pt idx="183">
                  <c:v>44321</c:v>
                </c:pt>
                <c:pt idx="184">
                  <c:v>44421</c:v>
                </c:pt>
                <c:pt idx="185">
                  <c:v>44521</c:v>
                </c:pt>
                <c:pt idx="186">
                  <c:v>44621</c:v>
                </c:pt>
                <c:pt idx="187">
                  <c:v>44721</c:v>
                </c:pt>
                <c:pt idx="188">
                  <c:v>44821</c:v>
                </c:pt>
                <c:pt idx="189">
                  <c:v>44921</c:v>
                </c:pt>
                <c:pt idx="190">
                  <c:v>45021</c:v>
                </c:pt>
                <c:pt idx="191">
                  <c:v>45121</c:v>
                </c:pt>
                <c:pt idx="192">
                  <c:v>45221</c:v>
                </c:pt>
                <c:pt idx="193">
                  <c:v>45321</c:v>
                </c:pt>
                <c:pt idx="194">
                  <c:v>45421</c:v>
                </c:pt>
                <c:pt idx="195">
                  <c:v>45521</c:v>
                </c:pt>
                <c:pt idx="196">
                  <c:v>45621</c:v>
                </c:pt>
                <c:pt idx="197">
                  <c:v>45721</c:v>
                </c:pt>
                <c:pt idx="198">
                  <c:v>45821</c:v>
                </c:pt>
                <c:pt idx="199">
                  <c:v>45921</c:v>
                </c:pt>
                <c:pt idx="200">
                  <c:v>46021</c:v>
                </c:pt>
                <c:pt idx="201">
                  <c:v>46121</c:v>
                </c:pt>
                <c:pt idx="202">
                  <c:v>46221</c:v>
                </c:pt>
                <c:pt idx="203">
                  <c:v>46321</c:v>
                </c:pt>
                <c:pt idx="204">
                  <c:v>46421</c:v>
                </c:pt>
                <c:pt idx="205">
                  <c:v>46521</c:v>
                </c:pt>
                <c:pt idx="206">
                  <c:v>46621</c:v>
                </c:pt>
                <c:pt idx="207">
                  <c:v>46721</c:v>
                </c:pt>
                <c:pt idx="208">
                  <c:v>46821</c:v>
                </c:pt>
                <c:pt idx="209">
                  <c:v>46921</c:v>
                </c:pt>
                <c:pt idx="210">
                  <c:v>47021</c:v>
                </c:pt>
                <c:pt idx="211">
                  <c:v>47121</c:v>
                </c:pt>
                <c:pt idx="212">
                  <c:v>47221</c:v>
                </c:pt>
                <c:pt idx="213">
                  <c:v>47321</c:v>
                </c:pt>
                <c:pt idx="214">
                  <c:v>47421</c:v>
                </c:pt>
                <c:pt idx="215">
                  <c:v>47521</c:v>
                </c:pt>
                <c:pt idx="216">
                  <c:v>47621</c:v>
                </c:pt>
                <c:pt idx="217">
                  <c:v>47721</c:v>
                </c:pt>
                <c:pt idx="218">
                  <c:v>47821</c:v>
                </c:pt>
                <c:pt idx="219">
                  <c:v>47921</c:v>
                </c:pt>
                <c:pt idx="220">
                  <c:v>48021</c:v>
                </c:pt>
                <c:pt idx="221">
                  <c:v>48121</c:v>
                </c:pt>
                <c:pt idx="222">
                  <c:v>48221</c:v>
                </c:pt>
                <c:pt idx="223">
                  <c:v>48321</c:v>
                </c:pt>
                <c:pt idx="224">
                  <c:v>48421</c:v>
                </c:pt>
                <c:pt idx="225">
                  <c:v>48521</c:v>
                </c:pt>
                <c:pt idx="226">
                  <c:v>48621</c:v>
                </c:pt>
                <c:pt idx="227">
                  <c:v>48721</c:v>
                </c:pt>
                <c:pt idx="228">
                  <c:v>48821</c:v>
                </c:pt>
                <c:pt idx="229">
                  <c:v>48921</c:v>
                </c:pt>
                <c:pt idx="230">
                  <c:v>49021</c:v>
                </c:pt>
                <c:pt idx="231">
                  <c:v>49121</c:v>
                </c:pt>
                <c:pt idx="232">
                  <c:v>49221</c:v>
                </c:pt>
                <c:pt idx="233">
                  <c:v>49321</c:v>
                </c:pt>
                <c:pt idx="234">
                  <c:v>49421</c:v>
                </c:pt>
                <c:pt idx="235">
                  <c:v>49521</c:v>
                </c:pt>
                <c:pt idx="236">
                  <c:v>49621</c:v>
                </c:pt>
                <c:pt idx="237">
                  <c:v>49721</c:v>
                </c:pt>
                <c:pt idx="238">
                  <c:v>49821</c:v>
                </c:pt>
                <c:pt idx="239">
                  <c:v>49921</c:v>
                </c:pt>
                <c:pt idx="240">
                  <c:v>50021</c:v>
                </c:pt>
                <c:pt idx="241">
                  <c:v>50121</c:v>
                </c:pt>
                <c:pt idx="242">
                  <c:v>50221</c:v>
                </c:pt>
                <c:pt idx="243">
                  <c:v>50321</c:v>
                </c:pt>
                <c:pt idx="244">
                  <c:v>50421</c:v>
                </c:pt>
                <c:pt idx="245">
                  <c:v>50521</c:v>
                </c:pt>
                <c:pt idx="246">
                  <c:v>50621</c:v>
                </c:pt>
                <c:pt idx="247">
                  <c:v>50721</c:v>
                </c:pt>
                <c:pt idx="248">
                  <c:v>50821</c:v>
                </c:pt>
                <c:pt idx="249">
                  <c:v>50921</c:v>
                </c:pt>
                <c:pt idx="250">
                  <c:v>51021</c:v>
                </c:pt>
                <c:pt idx="251">
                  <c:v>51121</c:v>
                </c:pt>
                <c:pt idx="252">
                  <c:v>51221</c:v>
                </c:pt>
                <c:pt idx="253">
                  <c:v>51321</c:v>
                </c:pt>
                <c:pt idx="254">
                  <c:v>51421</c:v>
                </c:pt>
                <c:pt idx="255">
                  <c:v>51521</c:v>
                </c:pt>
                <c:pt idx="256">
                  <c:v>51621</c:v>
                </c:pt>
                <c:pt idx="257">
                  <c:v>51721</c:v>
                </c:pt>
                <c:pt idx="258">
                  <c:v>51821</c:v>
                </c:pt>
                <c:pt idx="259">
                  <c:v>51921</c:v>
                </c:pt>
                <c:pt idx="260">
                  <c:v>52021</c:v>
                </c:pt>
                <c:pt idx="261">
                  <c:v>52121</c:v>
                </c:pt>
                <c:pt idx="262">
                  <c:v>52221</c:v>
                </c:pt>
                <c:pt idx="263">
                  <c:v>52321</c:v>
                </c:pt>
                <c:pt idx="264">
                  <c:v>52421</c:v>
                </c:pt>
                <c:pt idx="265">
                  <c:v>52521</c:v>
                </c:pt>
                <c:pt idx="266">
                  <c:v>52621</c:v>
                </c:pt>
                <c:pt idx="267">
                  <c:v>52721</c:v>
                </c:pt>
                <c:pt idx="268">
                  <c:v>52821</c:v>
                </c:pt>
                <c:pt idx="269">
                  <c:v>52921</c:v>
                </c:pt>
                <c:pt idx="270">
                  <c:v>53021</c:v>
                </c:pt>
                <c:pt idx="271">
                  <c:v>53121</c:v>
                </c:pt>
                <c:pt idx="272">
                  <c:v>53221</c:v>
                </c:pt>
                <c:pt idx="273">
                  <c:v>53321</c:v>
                </c:pt>
                <c:pt idx="274">
                  <c:v>53421</c:v>
                </c:pt>
                <c:pt idx="275">
                  <c:v>53521</c:v>
                </c:pt>
                <c:pt idx="276">
                  <c:v>53621</c:v>
                </c:pt>
                <c:pt idx="277">
                  <c:v>53721</c:v>
                </c:pt>
                <c:pt idx="278">
                  <c:v>53821</c:v>
                </c:pt>
                <c:pt idx="279">
                  <c:v>53921</c:v>
                </c:pt>
                <c:pt idx="280">
                  <c:v>54021</c:v>
                </c:pt>
                <c:pt idx="281">
                  <c:v>54121</c:v>
                </c:pt>
                <c:pt idx="282">
                  <c:v>54221</c:v>
                </c:pt>
                <c:pt idx="283">
                  <c:v>54321</c:v>
                </c:pt>
                <c:pt idx="284">
                  <c:v>54421</c:v>
                </c:pt>
                <c:pt idx="285">
                  <c:v>54521</c:v>
                </c:pt>
                <c:pt idx="286">
                  <c:v>54621</c:v>
                </c:pt>
                <c:pt idx="287">
                  <c:v>54721</c:v>
                </c:pt>
                <c:pt idx="288">
                  <c:v>54821</c:v>
                </c:pt>
                <c:pt idx="289">
                  <c:v>54921</c:v>
                </c:pt>
                <c:pt idx="290">
                  <c:v>55021</c:v>
                </c:pt>
                <c:pt idx="291">
                  <c:v>55121</c:v>
                </c:pt>
                <c:pt idx="292">
                  <c:v>55221</c:v>
                </c:pt>
                <c:pt idx="293">
                  <c:v>55321</c:v>
                </c:pt>
                <c:pt idx="294">
                  <c:v>55421</c:v>
                </c:pt>
                <c:pt idx="295">
                  <c:v>55521</c:v>
                </c:pt>
                <c:pt idx="296">
                  <c:v>55621</c:v>
                </c:pt>
                <c:pt idx="297">
                  <c:v>55721</c:v>
                </c:pt>
                <c:pt idx="298">
                  <c:v>55821</c:v>
                </c:pt>
                <c:pt idx="299">
                  <c:v>55921</c:v>
                </c:pt>
                <c:pt idx="300">
                  <c:v>56021</c:v>
                </c:pt>
                <c:pt idx="301">
                  <c:v>56121</c:v>
                </c:pt>
                <c:pt idx="302">
                  <c:v>56221</c:v>
                </c:pt>
                <c:pt idx="303">
                  <c:v>56321</c:v>
                </c:pt>
                <c:pt idx="304">
                  <c:v>56421</c:v>
                </c:pt>
                <c:pt idx="305">
                  <c:v>56521</c:v>
                </c:pt>
                <c:pt idx="306">
                  <c:v>56621</c:v>
                </c:pt>
                <c:pt idx="307">
                  <c:v>56721</c:v>
                </c:pt>
                <c:pt idx="308">
                  <c:v>56821</c:v>
                </c:pt>
                <c:pt idx="309">
                  <c:v>56921</c:v>
                </c:pt>
                <c:pt idx="310">
                  <c:v>57021</c:v>
                </c:pt>
                <c:pt idx="311">
                  <c:v>57121</c:v>
                </c:pt>
                <c:pt idx="312">
                  <c:v>57221</c:v>
                </c:pt>
                <c:pt idx="313">
                  <c:v>57321</c:v>
                </c:pt>
                <c:pt idx="314">
                  <c:v>57421</c:v>
                </c:pt>
                <c:pt idx="315">
                  <c:v>57521</c:v>
                </c:pt>
                <c:pt idx="316">
                  <c:v>57621</c:v>
                </c:pt>
                <c:pt idx="317">
                  <c:v>57721</c:v>
                </c:pt>
                <c:pt idx="318">
                  <c:v>57821</c:v>
                </c:pt>
                <c:pt idx="319">
                  <c:v>57921</c:v>
                </c:pt>
                <c:pt idx="320">
                  <c:v>58021</c:v>
                </c:pt>
                <c:pt idx="321">
                  <c:v>58121</c:v>
                </c:pt>
                <c:pt idx="322">
                  <c:v>58221</c:v>
                </c:pt>
                <c:pt idx="323">
                  <c:v>58321</c:v>
                </c:pt>
                <c:pt idx="324">
                  <c:v>58421</c:v>
                </c:pt>
                <c:pt idx="325">
                  <c:v>58521</c:v>
                </c:pt>
                <c:pt idx="326">
                  <c:v>58621</c:v>
                </c:pt>
                <c:pt idx="327">
                  <c:v>58721</c:v>
                </c:pt>
                <c:pt idx="328">
                  <c:v>58821</c:v>
                </c:pt>
                <c:pt idx="329">
                  <c:v>58921</c:v>
                </c:pt>
                <c:pt idx="330">
                  <c:v>59021</c:v>
                </c:pt>
                <c:pt idx="331">
                  <c:v>59121</c:v>
                </c:pt>
                <c:pt idx="332">
                  <c:v>59221</c:v>
                </c:pt>
                <c:pt idx="333">
                  <c:v>59321</c:v>
                </c:pt>
                <c:pt idx="334">
                  <c:v>59421</c:v>
                </c:pt>
                <c:pt idx="335">
                  <c:v>59521</c:v>
                </c:pt>
                <c:pt idx="336">
                  <c:v>59621</c:v>
                </c:pt>
                <c:pt idx="337">
                  <c:v>59721</c:v>
                </c:pt>
                <c:pt idx="338">
                  <c:v>59821</c:v>
                </c:pt>
                <c:pt idx="339">
                  <c:v>59921</c:v>
                </c:pt>
                <c:pt idx="340">
                  <c:v>60021</c:v>
                </c:pt>
                <c:pt idx="341">
                  <c:v>60121</c:v>
                </c:pt>
                <c:pt idx="342">
                  <c:v>60221</c:v>
                </c:pt>
                <c:pt idx="343">
                  <c:v>60321</c:v>
                </c:pt>
                <c:pt idx="344">
                  <c:v>60421</c:v>
                </c:pt>
                <c:pt idx="345">
                  <c:v>60521</c:v>
                </c:pt>
                <c:pt idx="346">
                  <c:v>60621</c:v>
                </c:pt>
                <c:pt idx="347">
                  <c:v>60721</c:v>
                </c:pt>
                <c:pt idx="348">
                  <c:v>60821</c:v>
                </c:pt>
                <c:pt idx="349">
                  <c:v>60921</c:v>
                </c:pt>
                <c:pt idx="350">
                  <c:v>61021</c:v>
                </c:pt>
                <c:pt idx="351">
                  <c:v>61121</c:v>
                </c:pt>
                <c:pt idx="352">
                  <c:v>61221</c:v>
                </c:pt>
                <c:pt idx="353">
                  <c:v>61321</c:v>
                </c:pt>
                <c:pt idx="354">
                  <c:v>61421</c:v>
                </c:pt>
                <c:pt idx="355">
                  <c:v>61521</c:v>
                </c:pt>
                <c:pt idx="356">
                  <c:v>61621</c:v>
                </c:pt>
                <c:pt idx="357">
                  <c:v>61721</c:v>
                </c:pt>
                <c:pt idx="358">
                  <c:v>61821</c:v>
                </c:pt>
                <c:pt idx="359">
                  <c:v>61921</c:v>
                </c:pt>
                <c:pt idx="360">
                  <c:v>62021</c:v>
                </c:pt>
                <c:pt idx="361">
                  <c:v>62121</c:v>
                </c:pt>
                <c:pt idx="362">
                  <c:v>62221</c:v>
                </c:pt>
                <c:pt idx="363">
                  <c:v>62321</c:v>
                </c:pt>
                <c:pt idx="364">
                  <c:v>62421</c:v>
                </c:pt>
                <c:pt idx="365">
                  <c:v>62521</c:v>
                </c:pt>
                <c:pt idx="366">
                  <c:v>62621</c:v>
                </c:pt>
                <c:pt idx="367">
                  <c:v>62721</c:v>
                </c:pt>
                <c:pt idx="368">
                  <c:v>62821</c:v>
                </c:pt>
                <c:pt idx="369">
                  <c:v>62921</c:v>
                </c:pt>
                <c:pt idx="370">
                  <c:v>63021</c:v>
                </c:pt>
                <c:pt idx="371">
                  <c:v>63121</c:v>
                </c:pt>
                <c:pt idx="372">
                  <c:v>63221</c:v>
                </c:pt>
                <c:pt idx="373">
                  <c:v>63321</c:v>
                </c:pt>
                <c:pt idx="374">
                  <c:v>63421</c:v>
                </c:pt>
                <c:pt idx="375">
                  <c:v>63521</c:v>
                </c:pt>
                <c:pt idx="376">
                  <c:v>63621</c:v>
                </c:pt>
                <c:pt idx="377">
                  <c:v>63721</c:v>
                </c:pt>
                <c:pt idx="378">
                  <c:v>63821</c:v>
                </c:pt>
                <c:pt idx="379">
                  <c:v>63921</c:v>
                </c:pt>
                <c:pt idx="380">
                  <c:v>64021</c:v>
                </c:pt>
                <c:pt idx="381">
                  <c:v>64121</c:v>
                </c:pt>
                <c:pt idx="382">
                  <c:v>64221</c:v>
                </c:pt>
                <c:pt idx="383">
                  <c:v>64321</c:v>
                </c:pt>
                <c:pt idx="384">
                  <c:v>64421</c:v>
                </c:pt>
                <c:pt idx="385">
                  <c:v>64521</c:v>
                </c:pt>
                <c:pt idx="386">
                  <c:v>64621</c:v>
                </c:pt>
                <c:pt idx="387">
                  <c:v>64721</c:v>
                </c:pt>
                <c:pt idx="388">
                  <c:v>64821</c:v>
                </c:pt>
                <c:pt idx="389">
                  <c:v>64921</c:v>
                </c:pt>
                <c:pt idx="390">
                  <c:v>65021</c:v>
                </c:pt>
                <c:pt idx="391">
                  <c:v>65121</c:v>
                </c:pt>
                <c:pt idx="392">
                  <c:v>65221</c:v>
                </c:pt>
                <c:pt idx="393">
                  <c:v>65321</c:v>
                </c:pt>
                <c:pt idx="394">
                  <c:v>65421</c:v>
                </c:pt>
                <c:pt idx="395">
                  <c:v>65521</c:v>
                </c:pt>
                <c:pt idx="396">
                  <c:v>65621</c:v>
                </c:pt>
                <c:pt idx="397">
                  <c:v>65721</c:v>
                </c:pt>
                <c:pt idx="398">
                  <c:v>65821</c:v>
                </c:pt>
                <c:pt idx="399">
                  <c:v>65921</c:v>
                </c:pt>
                <c:pt idx="400">
                  <c:v>66021</c:v>
                </c:pt>
                <c:pt idx="401">
                  <c:v>66121</c:v>
                </c:pt>
                <c:pt idx="402">
                  <c:v>66221</c:v>
                </c:pt>
                <c:pt idx="403">
                  <c:v>66321</c:v>
                </c:pt>
                <c:pt idx="404">
                  <c:v>66421</c:v>
                </c:pt>
                <c:pt idx="405">
                  <c:v>66521</c:v>
                </c:pt>
                <c:pt idx="406">
                  <c:v>66621</c:v>
                </c:pt>
                <c:pt idx="407">
                  <c:v>66721</c:v>
                </c:pt>
                <c:pt idx="408">
                  <c:v>66821</c:v>
                </c:pt>
                <c:pt idx="409">
                  <c:v>66921</c:v>
                </c:pt>
                <c:pt idx="410">
                  <c:v>67021</c:v>
                </c:pt>
                <c:pt idx="411">
                  <c:v>67121</c:v>
                </c:pt>
                <c:pt idx="412">
                  <c:v>67221</c:v>
                </c:pt>
                <c:pt idx="413">
                  <c:v>67321</c:v>
                </c:pt>
                <c:pt idx="414">
                  <c:v>67421</c:v>
                </c:pt>
                <c:pt idx="415">
                  <c:v>67521</c:v>
                </c:pt>
                <c:pt idx="416">
                  <c:v>67621</c:v>
                </c:pt>
                <c:pt idx="417">
                  <c:v>67721</c:v>
                </c:pt>
                <c:pt idx="418">
                  <c:v>67821</c:v>
                </c:pt>
                <c:pt idx="419">
                  <c:v>67921</c:v>
                </c:pt>
                <c:pt idx="420">
                  <c:v>68021</c:v>
                </c:pt>
                <c:pt idx="421">
                  <c:v>68121</c:v>
                </c:pt>
                <c:pt idx="422">
                  <c:v>68221</c:v>
                </c:pt>
                <c:pt idx="423">
                  <c:v>68321</c:v>
                </c:pt>
                <c:pt idx="424">
                  <c:v>68421</c:v>
                </c:pt>
                <c:pt idx="425">
                  <c:v>68521</c:v>
                </c:pt>
                <c:pt idx="426">
                  <c:v>68621</c:v>
                </c:pt>
                <c:pt idx="427">
                  <c:v>68721</c:v>
                </c:pt>
                <c:pt idx="428">
                  <c:v>68821</c:v>
                </c:pt>
                <c:pt idx="429">
                  <c:v>68921</c:v>
                </c:pt>
                <c:pt idx="430">
                  <c:v>69021</c:v>
                </c:pt>
                <c:pt idx="431">
                  <c:v>69121</c:v>
                </c:pt>
                <c:pt idx="432">
                  <c:v>69221</c:v>
                </c:pt>
                <c:pt idx="433">
                  <c:v>69321</c:v>
                </c:pt>
                <c:pt idx="434">
                  <c:v>69421</c:v>
                </c:pt>
                <c:pt idx="435">
                  <c:v>69521</c:v>
                </c:pt>
                <c:pt idx="436">
                  <c:v>69621</c:v>
                </c:pt>
                <c:pt idx="437">
                  <c:v>69721</c:v>
                </c:pt>
                <c:pt idx="438">
                  <c:v>69821</c:v>
                </c:pt>
                <c:pt idx="439">
                  <c:v>69921</c:v>
                </c:pt>
                <c:pt idx="440">
                  <c:v>70021</c:v>
                </c:pt>
                <c:pt idx="441">
                  <c:v>70121</c:v>
                </c:pt>
                <c:pt idx="442">
                  <c:v>70221</c:v>
                </c:pt>
                <c:pt idx="443">
                  <c:v>70321</c:v>
                </c:pt>
                <c:pt idx="444">
                  <c:v>70421</c:v>
                </c:pt>
                <c:pt idx="445">
                  <c:v>70521</c:v>
                </c:pt>
                <c:pt idx="446">
                  <c:v>70621</c:v>
                </c:pt>
                <c:pt idx="447">
                  <c:v>70721</c:v>
                </c:pt>
                <c:pt idx="448">
                  <c:v>70821</c:v>
                </c:pt>
                <c:pt idx="449">
                  <c:v>70921</c:v>
                </c:pt>
                <c:pt idx="450">
                  <c:v>71021</c:v>
                </c:pt>
                <c:pt idx="451">
                  <c:v>71121</c:v>
                </c:pt>
                <c:pt idx="452">
                  <c:v>71221</c:v>
                </c:pt>
                <c:pt idx="453">
                  <c:v>71321</c:v>
                </c:pt>
                <c:pt idx="454">
                  <c:v>71421</c:v>
                </c:pt>
                <c:pt idx="455">
                  <c:v>71521</c:v>
                </c:pt>
                <c:pt idx="456">
                  <c:v>71621</c:v>
                </c:pt>
                <c:pt idx="457">
                  <c:v>71721</c:v>
                </c:pt>
                <c:pt idx="458">
                  <c:v>71821</c:v>
                </c:pt>
                <c:pt idx="459">
                  <c:v>71921</c:v>
                </c:pt>
                <c:pt idx="460">
                  <c:v>72021</c:v>
                </c:pt>
              </c:numCache>
            </c:numRef>
          </c:cat>
          <c:val>
            <c:numRef>
              <c:f>Chart!$I$45:$I$505</c:f>
              <c:numCache>
                <c:formatCode>0.00%</c:formatCode>
                <c:ptCount val="4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0.15000000000000002</c:v>
                </c:pt>
                <c:pt idx="121">
                  <c:v>0.15000000000000002</c:v>
                </c:pt>
                <c:pt idx="122">
                  <c:v>0.15000000000000002</c:v>
                </c:pt>
                <c:pt idx="123">
                  <c:v>0.15000000000000002</c:v>
                </c:pt>
                <c:pt idx="124">
                  <c:v>0.15000000000000002</c:v>
                </c:pt>
                <c:pt idx="125">
                  <c:v>0.15000000000000002</c:v>
                </c:pt>
                <c:pt idx="126">
                  <c:v>0.15000000000000002</c:v>
                </c:pt>
                <c:pt idx="127">
                  <c:v>0.15000000000000002</c:v>
                </c:pt>
                <c:pt idx="128">
                  <c:v>0.15000000000000002</c:v>
                </c:pt>
                <c:pt idx="129">
                  <c:v>0.15000000000000002</c:v>
                </c:pt>
                <c:pt idx="130">
                  <c:v>0.15000000000000002</c:v>
                </c:pt>
                <c:pt idx="131">
                  <c:v>0.15000000000000002</c:v>
                </c:pt>
                <c:pt idx="132">
                  <c:v>0.15000000000000002</c:v>
                </c:pt>
                <c:pt idx="133">
                  <c:v>0.15000000000000002</c:v>
                </c:pt>
                <c:pt idx="134">
                  <c:v>0.15000000000000002</c:v>
                </c:pt>
                <c:pt idx="135">
                  <c:v>0.15000000000000002</c:v>
                </c:pt>
                <c:pt idx="136">
                  <c:v>0.15000000000000002</c:v>
                </c:pt>
                <c:pt idx="137">
                  <c:v>0.15000000000000002</c:v>
                </c:pt>
                <c:pt idx="138">
                  <c:v>0.15000000000000002</c:v>
                </c:pt>
                <c:pt idx="139">
                  <c:v>0.15000000000000002</c:v>
                </c:pt>
                <c:pt idx="140">
                  <c:v>0.15000000000000002</c:v>
                </c:pt>
                <c:pt idx="141">
                  <c:v>0.15000000000000002</c:v>
                </c:pt>
                <c:pt idx="142">
                  <c:v>0.15000000000000002</c:v>
                </c:pt>
                <c:pt idx="143">
                  <c:v>0.15000000000000002</c:v>
                </c:pt>
                <c:pt idx="144">
                  <c:v>0.15000000000000002</c:v>
                </c:pt>
                <c:pt idx="145">
                  <c:v>0.15000000000000002</c:v>
                </c:pt>
                <c:pt idx="146">
                  <c:v>0.15000000000000002</c:v>
                </c:pt>
                <c:pt idx="147">
                  <c:v>0.15000000000000002</c:v>
                </c:pt>
                <c:pt idx="148">
                  <c:v>0.15000000000000002</c:v>
                </c:pt>
                <c:pt idx="149">
                  <c:v>0.15000000000000002</c:v>
                </c:pt>
                <c:pt idx="150">
                  <c:v>0.15000000000000002</c:v>
                </c:pt>
                <c:pt idx="151">
                  <c:v>0.15000000000000002</c:v>
                </c:pt>
                <c:pt idx="152">
                  <c:v>0.15000000000000002</c:v>
                </c:pt>
                <c:pt idx="153">
                  <c:v>0.15000000000000002</c:v>
                </c:pt>
                <c:pt idx="154">
                  <c:v>0.15000000000000002</c:v>
                </c:pt>
                <c:pt idx="155">
                  <c:v>0.15000000000000002</c:v>
                </c:pt>
                <c:pt idx="156">
                  <c:v>0.15000000000000002</c:v>
                </c:pt>
                <c:pt idx="157">
                  <c:v>0.15000000000000002</c:v>
                </c:pt>
                <c:pt idx="158">
                  <c:v>0.15000000000000002</c:v>
                </c:pt>
                <c:pt idx="159">
                  <c:v>0.15000000000000002</c:v>
                </c:pt>
                <c:pt idx="160">
                  <c:v>0.15000000000000002</c:v>
                </c:pt>
                <c:pt idx="161">
                  <c:v>0.15000000000000002</c:v>
                </c:pt>
                <c:pt idx="162">
                  <c:v>0.15000000000000002</c:v>
                </c:pt>
                <c:pt idx="163">
                  <c:v>0.15000000000000002</c:v>
                </c:pt>
                <c:pt idx="164">
                  <c:v>0.15000000000000002</c:v>
                </c:pt>
                <c:pt idx="165">
                  <c:v>0.15000000000000002</c:v>
                </c:pt>
                <c:pt idx="166">
                  <c:v>0.15000000000000002</c:v>
                </c:pt>
                <c:pt idx="167">
                  <c:v>0.15000000000000002</c:v>
                </c:pt>
                <c:pt idx="168">
                  <c:v>0.15000000000000002</c:v>
                </c:pt>
                <c:pt idx="169">
                  <c:v>0.15000000000000002</c:v>
                </c:pt>
                <c:pt idx="170">
                  <c:v>0.22499999999999998</c:v>
                </c:pt>
                <c:pt idx="171">
                  <c:v>0.22499999999999998</c:v>
                </c:pt>
                <c:pt idx="172">
                  <c:v>0.22499999999999998</c:v>
                </c:pt>
                <c:pt idx="173">
                  <c:v>0.22499999999999998</c:v>
                </c:pt>
                <c:pt idx="174">
                  <c:v>0.22499999999999998</c:v>
                </c:pt>
                <c:pt idx="175">
                  <c:v>0.22499999999999998</c:v>
                </c:pt>
                <c:pt idx="176">
                  <c:v>0.22499999999999998</c:v>
                </c:pt>
                <c:pt idx="177">
                  <c:v>0.22499999999999998</c:v>
                </c:pt>
                <c:pt idx="178">
                  <c:v>0.22499999999999998</c:v>
                </c:pt>
                <c:pt idx="179">
                  <c:v>0.22499999999999998</c:v>
                </c:pt>
                <c:pt idx="180">
                  <c:v>0.22499999999999998</c:v>
                </c:pt>
                <c:pt idx="181">
                  <c:v>0.22499999999999998</c:v>
                </c:pt>
                <c:pt idx="182">
                  <c:v>0.22499999999999998</c:v>
                </c:pt>
                <c:pt idx="183">
                  <c:v>0.22499999999999998</c:v>
                </c:pt>
                <c:pt idx="184">
                  <c:v>0.22499999999999998</c:v>
                </c:pt>
                <c:pt idx="185">
                  <c:v>0.22499999999999998</c:v>
                </c:pt>
                <c:pt idx="186">
                  <c:v>0.22499999999999998</c:v>
                </c:pt>
                <c:pt idx="187">
                  <c:v>0.22499999999999998</c:v>
                </c:pt>
                <c:pt idx="188">
                  <c:v>0.22499999999999998</c:v>
                </c:pt>
                <c:pt idx="189">
                  <c:v>0.22499999999999998</c:v>
                </c:pt>
                <c:pt idx="190">
                  <c:v>0.22499999999999998</c:v>
                </c:pt>
                <c:pt idx="191">
                  <c:v>0.22499999999999998</c:v>
                </c:pt>
                <c:pt idx="192">
                  <c:v>0.22499999999999998</c:v>
                </c:pt>
                <c:pt idx="193">
                  <c:v>0.22499999999999998</c:v>
                </c:pt>
                <c:pt idx="194">
                  <c:v>0.22499999999999998</c:v>
                </c:pt>
                <c:pt idx="195">
                  <c:v>0.22499999999999998</c:v>
                </c:pt>
                <c:pt idx="196">
                  <c:v>0.22499999999999998</c:v>
                </c:pt>
                <c:pt idx="197">
                  <c:v>0.22499999999999998</c:v>
                </c:pt>
                <c:pt idx="198">
                  <c:v>0.22499999999999998</c:v>
                </c:pt>
                <c:pt idx="199">
                  <c:v>0.22499999999999998</c:v>
                </c:pt>
                <c:pt idx="200">
                  <c:v>0.22499999999999998</c:v>
                </c:pt>
                <c:pt idx="201">
                  <c:v>0.22499999999999998</c:v>
                </c:pt>
                <c:pt idx="202">
                  <c:v>0.22499999999999998</c:v>
                </c:pt>
                <c:pt idx="203">
                  <c:v>0.22499999999999998</c:v>
                </c:pt>
                <c:pt idx="204">
                  <c:v>0.22499999999999998</c:v>
                </c:pt>
                <c:pt idx="205">
                  <c:v>0.22499999999999998</c:v>
                </c:pt>
                <c:pt idx="206">
                  <c:v>0.22499999999999998</c:v>
                </c:pt>
                <c:pt idx="207">
                  <c:v>0.22499999999999998</c:v>
                </c:pt>
                <c:pt idx="208">
                  <c:v>0.22499999999999998</c:v>
                </c:pt>
                <c:pt idx="209">
                  <c:v>0.22499999999999998</c:v>
                </c:pt>
                <c:pt idx="210">
                  <c:v>0.27750000000000002</c:v>
                </c:pt>
                <c:pt idx="211">
                  <c:v>0.27750000000000002</c:v>
                </c:pt>
                <c:pt idx="212">
                  <c:v>0.27750000000000002</c:v>
                </c:pt>
                <c:pt idx="213">
                  <c:v>0.27750000000000002</c:v>
                </c:pt>
                <c:pt idx="214">
                  <c:v>0.27750000000000002</c:v>
                </c:pt>
                <c:pt idx="215">
                  <c:v>0.27750000000000002</c:v>
                </c:pt>
                <c:pt idx="216">
                  <c:v>0.27750000000000002</c:v>
                </c:pt>
                <c:pt idx="217">
                  <c:v>0.27750000000000002</c:v>
                </c:pt>
                <c:pt idx="218">
                  <c:v>0.27750000000000002</c:v>
                </c:pt>
                <c:pt idx="219">
                  <c:v>0.27750000000000002</c:v>
                </c:pt>
                <c:pt idx="220">
                  <c:v>0.27750000000000002</c:v>
                </c:pt>
                <c:pt idx="221">
                  <c:v>0.27750000000000002</c:v>
                </c:pt>
                <c:pt idx="222">
                  <c:v>0.27750000000000002</c:v>
                </c:pt>
                <c:pt idx="223">
                  <c:v>0.27750000000000002</c:v>
                </c:pt>
                <c:pt idx="224">
                  <c:v>0.27750000000000002</c:v>
                </c:pt>
                <c:pt idx="225">
                  <c:v>0.27750000000000002</c:v>
                </c:pt>
                <c:pt idx="226">
                  <c:v>0.27750000000000002</c:v>
                </c:pt>
                <c:pt idx="227">
                  <c:v>0.27750000000000002</c:v>
                </c:pt>
                <c:pt idx="228">
                  <c:v>0.27750000000000002</c:v>
                </c:pt>
                <c:pt idx="229">
                  <c:v>0.27750000000000002</c:v>
                </c:pt>
                <c:pt idx="230">
                  <c:v>0.27750000000000002</c:v>
                </c:pt>
                <c:pt idx="231">
                  <c:v>0.27750000000000002</c:v>
                </c:pt>
                <c:pt idx="232">
                  <c:v>0.27750000000000002</c:v>
                </c:pt>
                <c:pt idx="233">
                  <c:v>0.27750000000000002</c:v>
                </c:pt>
                <c:pt idx="234">
                  <c:v>0.27750000000000002</c:v>
                </c:pt>
                <c:pt idx="235">
                  <c:v>0.27750000000000002</c:v>
                </c:pt>
                <c:pt idx="236">
                  <c:v>0.27750000000000002</c:v>
                </c:pt>
                <c:pt idx="237">
                  <c:v>0.27750000000000002</c:v>
                </c:pt>
                <c:pt idx="238">
                  <c:v>0.27750000000000002</c:v>
                </c:pt>
                <c:pt idx="239">
                  <c:v>0.27750000000000002</c:v>
                </c:pt>
                <c:pt idx="240">
                  <c:v>0.27750000000000002</c:v>
                </c:pt>
                <c:pt idx="241">
                  <c:v>0.27750000000000002</c:v>
                </c:pt>
                <c:pt idx="242">
                  <c:v>0.27750000000000002</c:v>
                </c:pt>
                <c:pt idx="243">
                  <c:v>0.27750000000000002</c:v>
                </c:pt>
                <c:pt idx="244">
                  <c:v>0.27750000000000002</c:v>
                </c:pt>
                <c:pt idx="245">
                  <c:v>0.27750000000000002</c:v>
                </c:pt>
                <c:pt idx="246">
                  <c:v>0.27750000000000002</c:v>
                </c:pt>
                <c:pt idx="247">
                  <c:v>0.27750000000000002</c:v>
                </c:pt>
                <c:pt idx="248">
                  <c:v>0.27750000000000002</c:v>
                </c:pt>
                <c:pt idx="249">
                  <c:v>0.27750000000000002</c:v>
                </c:pt>
                <c:pt idx="250">
                  <c:v>0.27750000000000002</c:v>
                </c:pt>
                <c:pt idx="251">
                  <c:v>0.27750000000000002</c:v>
                </c:pt>
                <c:pt idx="252">
                  <c:v>0.27750000000000002</c:v>
                </c:pt>
                <c:pt idx="253">
                  <c:v>0.27750000000000002</c:v>
                </c:pt>
                <c:pt idx="254">
                  <c:v>0.27750000000000002</c:v>
                </c:pt>
                <c:pt idx="255">
                  <c:v>0.27750000000000002</c:v>
                </c:pt>
                <c:pt idx="256">
                  <c:v>0.27750000000000002</c:v>
                </c:pt>
                <c:pt idx="257">
                  <c:v>0.27750000000000002</c:v>
                </c:pt>
                <c:pt idx="258">
                  <c:v>0.27750000000000002</c:v>
                </c:pt>
                <c:pt idx="259">
                  <c:v>0.27750000000000002</c:v>
                </c:pt>
                <c:pt idx="260">
                  <c:v>0.27750000000000002</c:v>
                </c:pt>
                <c:pt idx="261">
                  <c:v>0.27750000000000002</c:v>
                </c:pt>
                <c:pt idx="262">
                  <c:v>0.27750000000000002</c:v>
                </c:pt>
                <c:pt idx="263">
                  <c:v>0.27750000000000002</c:v>
                </c:pt>
                <c:pt idx="264">
                  <c:v>0.27750000000000002</c:v>
                </c:pt>
                <c:pt idx="265">
                  <c:v>0.27750000000000002</c:v>
                </c:pt>
                <c:pt idx="266">
                  <c:v>0.27750000000000002</c:v>
                </c:pt>
                <c:pt idx="267">
                  <c:v>0.27750000000000002</c:v>
                </c:pt>
                <c:pt idx="268">
                  <c:v>0.27750000000000002</c:v>
                </c:pt>
                <c:pt idx="269">
                  <c:v>0.27750000000000002</c:v>
                </c:pt>
                <c:pt idx="270">
                  <c:v>0.27750000000000002</c:v>
                </c:pt>
                <c:pt idx="271">
                  <c:v>0.27750000000000002</c:v>
                </c:pt>
                <c:pt idx="272">
                  <c:v>0.27750000000000002</c:v>
                </c:pt>
                <c:pt idx="273">
                  <c:v>0.27750000000000002</c:v>
                </c:pt>
                <c:pt idx="274">
                  <c:v>0.27750000000000002</c:v>
                </c:pt>
                <c:pt idx="275">
                  <c:v>0.27750000000000002</c:v>
                </c:pt>
                <c:pt idx="276">
                  <c:v>0.27750000000000002</c:v>
                </c:pt>
                <c:pt idx="277">
                  <c:v>0.27750000000000002</c:v>
                </c:pt>
                <c:pt idx="278">
                  <c:v>0.27750000000000002</c:v>
                </c:pt>
                <c:pt idx="279">
                  <c:v>0.27750000000000002</c:v>
                </c:pt>
                <c:pt idx="280">
                  <c:v>0.27750000000000002</c:v>
                </c:pt>
                <c:pt idx="281">
                  <c:v>0.27750000000000002</c:v>
                </c:pt>
                <c:pt idx="282">
                  <c:v>0.27750000000000002</c:v>
                </c:pt>
                <c:pt idx="283">
                  <c:v>0.27750000000000002</c:v>
                </c:pt>
                <c:pt idx="284">
                  <c:v>0.27750000000000002</c:v>
                </c:pt>
                <c:pt idx="285">
                  <c:v>0.27750000000000002</c:v>
                </c:pt>
                <c:pt idx="286">
                  <c:v>0.27750000000000002</c:v>
                </c:pt>
                <c:pt idx="287">
                  <c:v>0.27750000000000002</c:v>
                </c:pt>
                <c:pt idx="288">
                  <c:v>0.27750000000000002</c:v>
                </c:pt>
                <c:pt idx="289">
                  <c:v>0.27750000000000002</c:v>
                </c:pt>
                <c:pt idx="290">
                  <c:v>0.27750000000000002</c:v>
                </c:pt>
                <c:pt idx="291">
                  <c:v>0.27750000000000002</c:v>
                </c:pt>
                <c:pt idx="292">
                  <c:v>0.27750000000000002</c:v>
                </c:pt>
                <c:pt idx="293">
                  <c:v>0.27750000000000002</c:v>
                </c:pt>
                <c:pt idx="294">
                  <c:v>0.27750000000000002</c:v>
                </c:pt>
                <c:pt idx="295">
                  <c:v>0.27750000000000002</c:v>
                </c:pt>
                <c:pt idx="296">
                  <c:v>0.27750000000000002</c:v>
                </c:pt>
                <c:pt idx="297">
                  <c:v>0.27750000000000002</c:v>
                </c:pt>
                <c:pt idx="298">
                  <c:v>0.27750000000000002</c:v>
                </c:pt>
                <c:pt idx="299">
                  <c:v>0.27750000000000002</c:v>
                </c:pt>
                <c:pt idx="300">
                  <c:v>0.27750000000000002</c:v>
                </c:pt>
                <c:pt idx="301">
                  <c:v>0.27750000000000002</c:v>
                </c:pt>
                <c:pt idx="302">
                  <c:v>0.27750000000000002</c:v>
                </c:pt>
                <c:pt idx="303">
                  <c:v>0.27750000000000002</c:v>
                </c:pt>
                <c:pt idx="304">
                  <c:v>0.27750000000000002</c:v>
                </c:pt>
                <c:pt idx="305">
                  <c:v>0.27750000000000002</c:v>
                </c:pt>
                <c:pt idx="306">
                  <c:v>0.27750000000000002</c:v>
                </c:pt>
                <c:pt idx="307">
                  <c:v>0.27750000000000002</c:v>
                </c:pt>
                <c:pt idx="308">
                  <c:v>0.27750000000000002</c:v>
                </c:pt>
                <c:pt idx="309">
                  <c:v>0.27750000000000002</c:v>
                </c:pt>
                <c:pt idx="310">
                  <c:v>0.46250000000000002</c:v>
                </c:pt>
                <c:pt idx="311">
                  <c:v>0.46250000000000002</c:v>
                </c:pt>
                <c:pt idx="312">
                  <c:v>0.46250000000000002</c:v>
                </c:pt>
                <c:pt idx="313">
                  <c:v>0.46250000000000002</c:v>
                </c:pt>
                <c:pt idx="314">
                  <c:v>0.46250000000000002</c:v>
                </c:pt>
                <c:pt idx="315">
                  <c:v>0.46250000000000002</c:v>
                </c:pt>
                <c:pt idx="316">
                  <c:v>0.46250000000000002</c:v>
                </c:pt>
                <c:pt idx="317">
                  <c:v>0.46250000000000002</c:v>
                </c:pt>
                <c:pt idx="318">
                  <c:v>0.46250000000000002</c:v>
                </c:pt>
                <c:pt idx="319">
                  <c:v>0.46250000000000002</c:v>
                </c:pt>
                <c:pt idx="320">
                  <c:v>0.46250000000000002</c:v>
                </c:pt>
                <c:pt idx="321">
                  <c:v>0.46250000000000002</c:v>
                </c:pt>
                <c:pt idx="322">
                  <c:v>0.46250000000000002</c:v>
                </c:pt>
                <c:pt idx="323">
                  <c:v>0.46250000000000002</c:v>
                </c:pt>
                <c:pt idx="324">
                  <c:v>0.46250000000000002</c:v>
                </c:pt>
                <c:pt idx="325">
                  <c:v>0.46250000000000002</c:v>
                </c:pt>
                <c:pt idx="326">
                  <c:v>0.46250000000000002</c:v>
                </c:pt>
                <c:pt idx="327">
                  <c:v>0.46250000000000002</c:v>
                </c:pt>
                <c:pt idx="328">
                  <c:v>0.46250000000000002</c:v>
                </c:pt>
                <c:pt idx="329">
                  <c:v>0.46250000000000002</c:v>
                </c:pt>
                <c:pt idx="330">
                  <c:v>0.46250000000000002</c:v>
                </c:pt>
                <c:pt idx="331">
                  <c:v>0.46250000000000002</c:v>
                </c:pt>
                <c:pt idx="332">
                  <c:v>0.46250000000000002</c:v>
                </c:pt>
                <c:pt idx="333">
                  <c:v>0.46250000000000002</c:v>
                </c:pt>
                <c:pt idx="334">
                  <c:v>0.46250000000000002</c:v>
                </c:pt>
                <c:pt idx="335">
                  <c:v>0.46250000000000002</c:v>
                </c:pt>
                <c:pt idx="336">
                  <c:v>0.46250000000000002</c:v>
                </c:pt>
                <c:pt idx="337">
                  <c:v>0.46250000000000002</c:v>
                </c:pt>
                <c:pt idx="338">
                  <c:v>0.46250000000000002</c:v>
                </c:pt>
                <c:pt idx="339">
                  <c:v>0.46250000000000002</c:v>
                </c:pt>
                <c:pt idx="340">
                  <c:v>0.46250000000000002</c:v>
                </c:pt>
                <c:pt idx="341">
                  <c:v>0.46250000000000002</c:v>
                </c:pt>
                <c:pt idx="342">
                  <c:v>0.46250000000000002</c:v>
                </c:pt>
                <c:pt idx="343">
                  <c:v>0.46250000000000002</c:v>
                </c:pt>
                <c:pt idx="344">
                  <c:v>0.46250000000000002</c:v>
                </c:pt>
                <c:pt idx="345">
                  <c:v>0.46250000000000002</c:v>
                </c:pt>
                <c:pt idx="346">
                  <c:v>0.46250000000000002</c:v>
                </c:pt>
                <c:pt idx="347">
                  <c:v>0.46250000000000002</c:v>
                </c:pt>
                <c:pt idx="348">
                  <c:v>0.46250000000000002</c:v>
                </c:pt>
                <c:pt idx="349">
                  <c:v>0.46250000000000002</c:v>
                </c:pt>
                <c:pt idx="350">
                  <c:v>0.46250000000000002</c:v>
                </c:pt>
                <c:pt idx="351">
                  <c:v>0.46250000000000002</c:v>
                </c:pt>
                <c:pt idx="352">
                  <c:v>0.46250000000000002</c:v>
                </c:pt>
                <c:pt idx="353">
                  <c:v>0.46250000000000002</c:v>
                </c:pt>
                <c:pt idx="354">
                  <c:v>0.46250000000000002</c:v>
                </c:pt>
                <c:pt idx="355">
                  <c:v>0.46250000000000002</c:v>
                </c:pt>
                <c:pt idx="356">
                  <c:v>0.46250000000000002</c:v>
                </c:pt>
                <c:pt idx="357">
                  <c:v>0.46250000000000002</c:v>
                </c:pt>
                <c:pt idx="358">
                  <c:v>0.46250000000000002</c:v>
                </c:pt>
                <c:pt idx="359">
                  <c:v>0.46250000000000002</c:v>
                </c:pt>
                <c:pt idx="360">
                  <c:v>0.46250000000000002</c:v>
                </c:pt>
                <c:pt idx="361">
                  <c:v>0.46250000000000002</c:v>
                </c:pt>
                <c:pt idx="362">
                  <c:v>0.46250000000000002</c:v>
                </c:pt>
                <c:pt idx="363">
                  <c:v>0.46250000000000002</c:v>
                </c:pt>
                <c:pt idx="364">
                  <c:v>0.46250000000000002</c:v>
                </c:pt>
                <c:pt idx="365">
                  <c:v>0.46250000000000002</c:v>
                </c:pt>
                <c:pt idx="366">
                  <c:v>0.46250000000000002</c:v>
                </c:pt>
                <c:pt idx="367">
                  <c:v>0.46250000000000002</c:v>
                </c:pt>
                <c:pt idx="368">
                  <c:v>0.46250000000000002</c:v>
                </c:pt>
                <c:pt idx="369">
                  <c:v>0.46250000000000002</c:v>
                </c:pt>
                <c:pt idx="370">
                  <c:v>0.46250000000000002</c:v>
                </c:pt>
                <c:pt idx="371">
                  <c:v>0.46250000000000002</c:v>
                </c:pt>
                <c:pt idx="372">
                  <c:v>0.46250000000000002</c:v>
                </c:pt>
                <c:pt idx="373">
                  <c:v>0.46250000000000002</c:v>
                </c:pt>
                <c:pt idx="374">
                  <c:v>0.46250000000000002</c:v>
                </c:pt>
                <c:pt idx="375">
                  <c:v>0.46250000000000002</c:v>
                </c:pt>
                <c:pt idx="376">
                  <c:v>0.46250000000000002</c:v>
                </c:pt>
                <c:pt idx="377">
                  <c:v>0.46250000000000002</c:v>
                </c:pt>
                <c:pt idx="378">
                  <c:v>0.46250000000000002</c:v>
                </c:pt>
                <c:pt idx="379">
                  <c:v>0.46250000000000002</c:v>
                </c:pt>
                <c:pt idx="380">
                  <c:v>0.46250000000000002</c:v>
                </c:pt>
                <c:pt idx="381">
                  <c:v>0.46250000000000002</c:v>
                </c:pt>
                <c:pt idx="382">
                  <c:v>0.46250000000000002</c:v>
                </c:pt>
                <c:pt idx="383">
                  <c:v>0.46250000000000002</c:v>
                </c:pt>
                <c:pt idx="384">
                  <c:v>0.46250000000000002</c:v>
                </c:pt>
                <c:pt idx="385">
                  <c:v>0.46250000000000002</c:v>
                </c:pt>
                <c:pt idx="386">
                  <c:v>0.46250000000000002</c:v>
                </c:pt>
                <c:pt idx="387">
                  <c:v>0.46250000000000002</c:v>
                </c:pt>
                <c:pt idx="388">
                  <c:v>0.46250000000000002</c:v>
                </c:pt>
                <c:pt idx="389">
                  <c:v>0.46250000000000002</c:v>
                </c:pt>
                <c:pt idx="390">
                  <c:v>0.46250000000000002</c:v>
                </c:pt>
                <c:pt idx="391">
                  <c:v>0.46250000000000002</c:v>
                </c:pt>
                <c:pt idx="392">
                  <c:v>0.46250000000000002</c:v>
                </c:pt>
                <c:pt idx="393">
                  <c:v>0.46250000000000002</c:v>
                </c:pt>
                <c:pt idx="394">
                  <c:v>0.46250000000000002</c:v>
                </c:pt>
                <c:pt idx="395">
                  <c:v>0.46250000000000002</c:v>
                </c:pt>
                <c:pt idx="396">
                  <c:v>0.46250000000000002</c:v>
                </c:pt>
                <c:pt idx="397">
                  <c:v>0.46250000000000002</c:v>
                </c:pt>
                <c:pt idx="398">
                  <c:v>0.46250000000000002</c:v>
                </c:pt>
                <c:pt idx="399">
                  <c:v>0.46250000000000002</c:v>
                </c:pt>
                <c:pt idx="400">
                  <c:v>0.25</c:v>
                </c:pt>
                <c:pt idx="401">
                  <c:v>0.25</c:v>
                </c:pt>
                <c:pt idx="402">
                  <c:v>0.25</c:v>
                </c:pt>
                <c:pt idx="403">
                  <c:v>0.25</c:v>
                </c:pt>
                <c:pt idx="404">
                  <c:v>0.25</c:v>
                </c:pt>
                <c:pt idx="405">
                  <c:v>0.25</c:v>
                </c:pt>
                <c:pt idx="406">
                  <c:v>0.25</c:v>
                </c:pt>
                <c:pt idx="407">
                  <c:v>0.25</c:v>
                </c:pt>
                <c:pt idx="408">
                  <c:v>0.25</c:v>
                </c:pt>
                <c:pt idx="409">
                  <c:v>0.25</c:v>
                </c:pt>
                <c:pt idx="410">
                  <c:v>0.25</c:v>
                </c:pt>
                <c:pt idx="411">
                  <c:v>0.25</c:v>
                </c:pt>
                <c:pt idx="412">
                  <c:v>0.25</c:v>
                </c:pt>
                <c:pt idx="413">
                  <c:v>0.25</c:v>
                </c:pt>
                <c:pt idx="414">
                  <c:v>0.25</c:v>
                </c:pt>
                <c:pt idx="415">
                  <c:v>0.25</c:v>
                </c:pt>
                <c:pt idx="416">
                  <c:v>0.25</c:v>
                </c:pt>
                <c:pt idx="417">
                  <c:v>0.25</c:v>
                </c:pt>
                <c:pt idx="418">
                  <c:v>0.25</c:v>
                </c:pt>
                <c:pt idx="419">
                  <c:v>0.25</c:v>
                </c:pt>
                <c:pt idx="420">
                  <c:v>0.25</c:v>
                </c:pt>
                <c:pt idx="421">
                  <c:v>0.25</c:v>
                </c:pt>
                <c:pt idx="422">
                  <c:v>0.25</c:v>
                </c:pt>
                <c:pt idx="423">
                  <c:v>0.25</c:v>
                </c:pt>
                <c:pt idx="424">
                  <c:v>0.25</c:v>
                </c:pt>
                <c:pt idx="425">
                  <c:v>0.25</c:v>
                </c:pt>
                <c:pt idx="426">
                  <c:v>0.25</c:v>
                </c:pt>
                <c:pt idx="427">
                  <c:v>0.25</c:v>
                </c:pt>
                <c:pt idx="428">
                  <c:v>0.25</c:v>
                </c:pt>
                <c:pt idx="429">
                  <c:v>0.25</c:v>
                </c:pt>
                <c:pt idx="430">
                  <c:v>0.25</c:v>
                </c:pt>
                <c:pt idx="431">
                  <c:v>0.25</c:v>
                </c:pt>
                <c:pt idx="432">
                  <c:v>0.25</c:v>
                </c:pt>
                <c:pt idx="433">
                  <c:v>0.25</c:v>
                </c:pt>
                <c:pt idx="434">
                  <c:v>0.25</c:v>
                </c:pt>
                <c:pt idx="435">
                  <c:v>0.25</c:v>
                </c:pt>
                <c:pt idx="436">
                  <c:v>0.25</c:v>
                </c:pt>
                <c:pt idx="437">
                  <c:v>0.25</c:v>
                </c:pt>
                <c:pt idx="438">
                  <c:v>0.25</c:v>
                </c:pt>
                <c:pt idx="439">
                  <c:v>0.25</c:v>
                </c:pt>
                <c:pt idx="440">
                  <c:v>0.25</c:v>
                </c:pt>
                <c:pt idx="441">
                  <c:v>0.25</c:v>
                </c:pt>
                <c:pt idx="442">
                  <c:v>0.25</c:v>
                </c:pt>
                <c:pt idx="443">
                  <c:v>0.25</c:v>
                </c:pt>
                <c:pt idx="444">
                  <c:v>0.25</c:v>
                </c:pt>
                <c:pt idx="445">
                  <c:v>0.25</c:v>
                </c:pt>
                <c:pt idx="446">
                  <c:v>0.25</c:v>
                </c:pt>
                <c:pt idx="447">
                  <c:v>0.25</c:v>
                </c:pt>
                <c:pt idx="448">
                  <c:v>0.25</c:v>
                </c:pt>
                <c:pt idx="449">
                  <c:v>0.25</c:v>
                </c:pt>
                <c:pt idx="450">
                  <c:v>0.25</c:v>
                </c:pt>
                <c:pt idx="451">
                  <c:v>0.25</c:v>
                </c:pt>
                <c:pt idx="452">
                  <c:v>0.25</c:v>
                </c:pt>
                <c:pt idx="453">
                  <c:v>0.25</c:v>
                </c:pt>
                <c:pt idx="454">
                  <c:v>0.25</c:v>
                </c:pt>
                <c:pt idx="455">
                  <c:v>0.25</c:v>
                </c:pt>
                <c:pt idx="456">
                  <c:v>0.25</c:v>
                </c:pt>
                <c:pt idx="457">
                  <c:v>0.25</c:v>
                </c:pt>
                <c:pt idx="458">
                  <c:v>0.25</c:v>
                </c:pt>
                <c:pt idx="459">
                  <c:v>0.25</c:v>
                </c:pt>
                <c:pt idx="460">
                  <c:v>0.25</c:v>
                </c:pt>
              </c:numCache>
            </c:numRef>
          </c:val>
        </c:ser>
        <c:ser>
          <c:idx val="2"/>
          <c:order val="1"/>
          <c:tx>
            <c:v>MyIncome</c:v>
          </c:tx>
          <c:marker>
            <c:symbol val="none"/>
          </c:marker>
          <c:val>
            <c:numRef>
              <c:f>Chart!$N$45:$N$505</c:f>
              <c:numCache>
                <c:formatCode>0%</c:formatCode>
                <c:ptCount val="4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0.05</c:v>
                </c:pt>
                <c:pt idx="340">
                  <c:v>0.05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</c:numCache>
            </c:numRef>
          </c:val>
        </c:ser>
        <c:marker val="1"/>
        <c:axId val="74280960"/>
        <c:axId val="74282496"/>
      </c:lineChart>
      <c:catAx>
        <c:axId val="74280960"/>
        <c:scaling>
          <c:orientation val="minMax"/>
        </c:scaling>
        <c:axPos val="b"/>
        <c:numFmt formatCode="&quot;$&quot;#,##0" sourceLinked="0"/>
        <c:tickLblPos val="nextTo"/>
        <c:txPr>
          <a:bodyPr rot="-5400000" vert="horz"/>
          <a:lstStyle/>
          <a:p>
            <a:pPr>
              <a:defRPr b="1" i="0" baseline="0"/>
            </a:pPr>
            <a:endParaRPr lang="en-US"/>
          </a:p>
        </c:txPr>
        <c:crossAx val="74282496"/>
        <c:crosses val="autoZero"/>
        <c:auto val="1"/>
        <c:lblAlgn val="ctr"/>
        <c:lblOffset val="100"/>
      </c:catAx>
      <c:valAx>
        <c:axId val="74282496"/>
        <c:scaling>
          <c:orientation val="minMax"/>
        </c:scaling>
        <c:axPos val="l"/>
        <c:majorGridlines/>
        <c:numFmt formatCode="0.00%" sourceLinked="1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74280960"/>
        <c:crosses val="autoZero"/>
        <c:crossBetween val="between"/>
      </c:valAx>
    </c:plotArea>
    <c:plotVisOnly val="1"/>
  </c:chart>
  <c:printSettings>
    <c:headerFooter/>
    <c:pageMargins b="0.75000000000000411" l="0.70000000000000095" r="0.70000000000000095" t="0.7500000000000041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504824</xdr:colOff>
      <xdr:row>24</xdr:row>
      <xdr:rowOff>33337</xdr:rowOff>
    </xdr:from>
    <xdr:to>
      <xdr:col>8</xdr:col>
      <xdr:colOff>484187</xdr:colOff>
      <xdr:row>33</xdr:row>
      <xdr:rowOff>111124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0.00132</cdr:x>
      <cdr:y>0.00305</cdr:y>
    </cdr:from>
    <cdr:to>
      <cdr:x>0.06197</cdr:x>
      <cdr:y>0.67226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289" y="5193"/>
          <a:ext cx="243015" cy="11393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100" b="1"/>
            <a:t>Effective Tax Rate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3"/>
  <sheetViews>
    <sheetView tabSelected="1" zoomScale="120" zoomScaleNormal="120" workbookViewId="0">
      <selection activeCell="M13" sqref="M13"/>
    </sheetView>
  </sheetViews>
  <sheetFormatPr defaultRowHeight="15"/>
  <cols>
    <col min="1" max="1" width="9" style="1" bestFit="1" customWidth="1"/>
    <col min="2" max="3" width="8.7109375" style="1" bestFit="1" customWidth="1"/>
    <col min="4" max="4" width="9.5703125" style="1" bestFit="1" customWidth="1"/>
    <col min="5" max="5" width="8.85546875" style="1" bestFit="1" customWidth="1"/>
    <col min="6" max="6" width="9.85546875" style="1" bestFit="1" customWidth="1"/>
    <col min="7" max="8" width="8.85546875" style="1" bestFit="1" customWidth="1"/>
    <col min="9" max="9" width="8.42578125" style="1" bestFit="1" customWidth="1"/>
    <col min="10" max="10" width="7.7109375" style="1" bestFit="1" customWidth="1"/>
    <col min="11" max="11" width="7.42578125" style="1" bestFit="1" customWidth="1"/>
    <col min="12" max="13" width="8.5703125" style="1" bestFit="1" customWidth="1"/>
    <col min="14" max="14" width="7.42578125" style="1" bestFit="1" customWidth="1"/>
    <col min="15" max="15" width="7.85546875" bestFit="1" customWidth="1"/>
  </cols>
  <sheetData>
    <row r="1" spans="1:13" s="1" customFormat="1">
      <c r="A1" s="31"/>
      <c r="B1" s="31"/>
      <c r="C1" s="31"/>
      <c r="D1" s="31"/>
      <c r="E1" s="31"/>
      <c r="F1" s="31"/>
      <c r="G1" s="39" t="s">
        <v>9</v>
      </c>
      <c r="H1" s="39" t="s">
        <v>2</v>
      </c>
      <c r="I1" s="39" t="s">
        <v>45</v>
      </c>
      <c r="J1" s="46" t="s">
        <v>47</v>
      </c>
    </row>
    <row r="2" spans="1:13" s="1" customFormat="1">
      <c r="A2" s="72" t="s">
        <v>33</v>
      </c>
      <c r="B2" s="73"/>
      <c r="C2" s="74"/>
      <c r="D2" s="43">
        <v>75000</v>
      </c>
      <c r="E2" s="31"/>
      <c r="F2" s="31"/>
      <c r="G2" s="31"/>
      <c r="H2" s="31"/>
      <c r="I2" s="41"/>
      <c r="J2" s="29"/>
      <c r="K2" s="29"/>
    </row>
    <row r="3" spans="1:13" s="1" customFormat="1">
      <c r="A3" s="72" t="s">
        <v>34</v>
      </c>
      <c r="B3" s="73"/>
      <c r="C3" s="74"/>
      <c r="D3" s="32">
        <v>0.8</v>
      </c>
      <c r="E3" s="39" t="s">
        <v>43</v>
      </c>
      <c r="F3" s="33">
        <f>D2*D3</f>
        <v>60000</v>
      </c>
      <c r="G3" s="31"/>
      <c r="H3" s="31"/>
      <c r="I3" s="41"/>
      <c r="J3" s="29"/>
      <c r="K3" s="29"/>
    </row>
    <row r="4" spans="1:13" s="1" customFormat="1">
      <c r="A4" s="37" t="s">
        <v>35</v>
      </c>
      <c r="B4" s="38">
        <v>66</v>
      </c>
      <c r="C4" s="39" t="s">
        <v>36</v>
      </c>
      <c r="D4" s="44">
        <v>66</v>
      </c>
      <c r="E4" s="39" t="s">
        <v>44</v>
      </c>
      <c r="F4" s="34">
        <f>27.4+70-D4</f>
        <v>31.400000000000006</v>
      </c>
      <c r="G4" s="31"/>
      <c r="H4" s="31"/>
      <c r="I4" s="41"/>
      <c r="J4" s="29"/>
      <c r="K4" s="29"/>
      <c r="M4" s="59"/>
    </row>
    <row r="5" spans="1:13" s="1" customFormat="1">
      <c r="A5" s="72" t="s">
        <v>37</v>
      </c>
      <c r="B5" s="73"/>
      <c r="C5" s="74"/>
      <c r="D5" s="43">
        <v>26021</v>
      </c>
      <c r="E5" s="31"/>
      <c r="F5" s="31"/>
      <c r="G5" s="33">
        <f>D5</f>
        <v>26021</v>
      </c>
      <c r="H5" s="31"/>
      <c r="I5" s="41"/>
      <c r="J5" s="29"/>
      <c r="K5" s="29"/>
      <c r="L5" s="59"/>
      <c r="M5" s="59"/>
    </row>
    <row r="6" spans="1:13" s="1" customFormat="1">
      <c r="A6" s="72" t="s">
        <v>38</v>
      </c>
      <c r="B6" s="73"/>
      <c r="C6" s="74"/>
      <c r="D6" s="43">
        <v>21240</v>
      </c>
      <c r="E6" s="31"/>
      <c r="F6" s="31"/>
      <c r="G6" s="31"/>
      <c r="H6" s="33">
        <f>D6</f>
        <v>21240</v>
      </c>
      <c r="I6" s="41"/>
      <c r="K6" s="29"/>
      <c r="L6" s="59"/>
      <c r="M6" s="59"/>
    </row>
    <row r="7" spans="1:13" s="1" customFormat="1">
      <c r="A7" s="72" t="s">
        <v>39</v>
      </c>
      <c r="B7" s="73"/>
      <c r="C7" s="74"/>
      <c r="D7" s="45">
        <v>400000</v>
      </c>
      <c r="E7" s="31"/>
      <c r="F7" s="31"/>
      <c r="G7" s="41"/>
      <c r="H7" s="33">
        <f>D7/F4</f>
        <v>12738.853503184711</v>
      </c>
      <c r="I7" s="41"/>
      <c r="M7" s="59"/>
    </row>
    <row r="8" spans="1:13" s="1" customFormat="1">
      <c r="A8" s="72" t="s">
        <v>46</v>
      </c>
      <c r="B8" s="73"/>
      <c r="C8" s="74"/>
      <c r="D8" s="45">
        <v>0</v>
      </c>
      <c r="E8" s="31"/>
      <c r="F8" s="31"/>
      <c r="G8" s="41"/>
      <c r="H8" s="33">
        <f>D8/F4</f>
        <v>0</v>
      </c>
      <c r="I8" s="41"/>
    </row>
    <row r="9" spans="1:13" s="1" customFormat="1">
      <c r="A9" s="72" t="s">
        <v>40</v>
      </c>
      <c r="B9" s="73"/>
      <c r="C9" s="74"/>
      <c r="D9" s="45">
        <v>0</v>
      </c>
      <c r="E9" s="31"/>
      <c r="G9" s="41"/>
      <c r="H9" s="41"/>
      <c r="I9" s="47">
        <f>D9/F4</f>
        <v>0</v>
      </c>
      <c r="J9" s="33">
        <f>I9/(1-C13)</f>
        <v>0</v>
      </c>
    </row>
    <row r="10" spans="1:13" s="1" customFormat="1">
      <c r="A10" s="31"/>
      <c r="B10" s="31"/>
      <c r="C10" s="31"/>
      <c r="D10" s="31"/>
      <c r="E10" s="31"/>
      <c r="F10" s="31"/>
      <c r="G10" s="31"/>
      <c r="H10" s="31"/>
      <c r="I10" s="41"/>
      <c r="J10" s="29"/>
      <c r="K10" s="29"/>
    </row>
    <row r="11" spans="1:13" s="1" customFormat="1">
      <c r="A11" s="72" t="s">
        <v>41</v>
      </c>
      <c r="B11" s="73"/>
      <c r="C11" s="74"/>
      <c r="D11" s="36">
        <v>0</v>
      </c>
      <c r="E11" s="31"/>
      <c r="F11" s="31"/>
      <c r="G11" s="31"/>
      <c r="H11" s="31"/>
      <c r="I11" s="41"/>
    </row>
    <row r="12" spans="1:13" s="1" customFormat="1">
      <c r="A12" s="72" t="s">
        <v>42</v>
      </c>
      <c r="B12" s="73"/>
      <c r="C12" s="74"/>
      <c r="D12" s="40">
        <f>D4-B4</f>
        <v>0</v>
      </c>
      <c r="E12" s="31"/>
      <c r="F12" s="31"/>
      <c r="G12" s="31"/>
      <c r="H12" s="31"/>
      <c r="I12" s="41"/>
      <c r="J12" s="29"/>
      <c r="K12" s="29"/>
    </row>
    <row r="13" spans="1:13" s="1" customFormat="1">
      <c r="A13" s="68" t="s">
        <v>32</v>
      </c>
      <c r="B13" s="68"/>
      <c r="C13" s="42">
        <v>0.25</v>
      </c>
      <c r="D13" s="35">
        <f>-D12*D11</f>
        <v>0</v>
      </c>
      <c r="E13" s="31"/>
      <c r="F13" s="31"/>
      <c r="G13" s="31"/>
      <c r="H13" s="35">
        <f>D13/F4</f>
        <v>0</v>
      </c>
      <c r="I13" s="41"/>
      <c r="K13" s="29"/>
    </row>
    <row r="14" spans="1:13" s="1" customFormat="1">
      <c r="A14" s="67" t="s">
        <v>29</v>
      </c>
      <c r="B14" s="67"/>
      <c r="C14" s="68"/>
      <c r="D14" s="33">
        <f>-D13*(1-C13)</f>
        <v>0</v>
      </c>
      <c r="E14" s="48" t="s">
        <v>48</v>
      </c>
      <c r="F14" s="47">
        <f>-D13*0.5375</f>
        <v>0</v>
      </c>
      <c r="G14" s="31"/>
      <c r="H14" s="31"/>
      <c r="I14" s="41"/>
      <c r="J14" s="29"/>
      <c r="K14" s="29"/>
    </row>
    <row r="15" spans="1:13" s="1" customFormat="1">
      <c r="A15" s="68" t="s">
        <v>31</v>
      </c>
      <c r="B15" s="68"/>
      <c r="C15" s="42">
        <v>0.27750000000000002</v>
      </c>
      <c r="D15" s="33">
        <f>D14/F4</f>
        <v>0</v>
      </c>
      <c r="E15" s="31"/>
      <c r="F15" s="31"/>
      <c r="G15" s="31"/>
      <c r="H15" s="31"/>
      <c r="I15" s="47">
        <f>D15</f>
        <v>0</v>
      </c>
      <c r="J15" s="33">
        <f>D15/(1-C15)</f>
        <v>0</v>
      </c>
    </row>
    <row r="16" spans="1:13" s="1" customFormat="1"/>
    <row r="17" spans="1:14" s="1" customFormat="1" ht="15.75">
      <c r="A17" s="31"/>
      <c r="B17" s="31"/>
      <c r="C17" s="31"/>
      <c r="D17" s="31"/>
      <c r="E17" s="51" t="s">
        <v>49</v>
      </c>
      <c r="F17" s="50" t="s">
        <v>13</v>
      </c>
      <c r="G17" s="39" t="s">
        <v>9</v>
      </c>
      <c r="H17" s="39" t="s">
        <v>2</v>
      </c>
      <c r="I17" s="39" t="s">
        <v>45</v>
      </c>
      <c r="J17" s="46" t="s">
        <v>47</v>
      </c>
    </row>
    <row r="18" spans="1:14" s="1" customFormat="1">
      <c r="D18" s="31"/>
      <c r="E18" s="53">
        <f>G18+H18+J18</f>
        <v>59999.853503184713</v>
      </c>
      <c r="F18" s="52">
        <f>SUM(G18:I18)</f>
        <v>59999.853503184713</v>
      </c>
      <c r="G18" s="30">
        <f>SUM(G3:G15)</f>
        <v>26021</v>
      </c>
      <c r="H18" s="30">
        <f t="shared" ref="H18:I18" si="0">SUM(H3:H15)</f>
        <v>33978.853503184713</v>
      </c>
      <c r="I18" s="30">
        <f t="shared" si="0"/>
        <v>0</v>
      </c>
      <c r="J18" s="30">
        <f>SUM(J3:J15)</f>
        <v>0</v>
      </c>
    </row>
    <row r="19" spans="1:14" s="1" customFormat="1">
      <c r="B19" s="75" t="s">
        <v>50</v>
      </c>
      <c r="C19" s="75"/>
      <c r="D19" s="56" t="s">
        <v>5</v>
      </c>
      <c r="E19" s="31"/>
      <c r="F19" s="31"/>
      <c r="G19" s="31"/>
      <c r="H19" s="31"/>
      <c r="I19" s="41"/>
    </row>
    <row r="20" spans="1:14" s="1" customFormat="1" ht="18.75">
      <c r="A20" s="55" t="s">
        <v>28</v>
      </c>
      <c r="B20" s="66">
        <f>E18-F3</f>
        <v>-0.14649681528680958</v>
      </c>
      <c r="C20" s="66"/>
      <c r="D20" s="57">
        <f>F18-F3</f>
        <v>-0.14649681528680958</v>
      </c>
      <c r="E20" s="41"/>
      <c r="F20" s="75" t="s">
        <v>51</v>
      </c>
      <c r="G20" s="75"/>
      <c r="H20" s="63" t="s">
        <v>3</v>
      </c>
      <c r="I20" s="41"/>
      <c r="K20" s="49"/>
    </row>
    <row r="21" spans="1:14" s="49" customFormat="1" ht="18.75">
      <c r="A21" s="55" t="s">
        <v>30</v>
      </c>
      <c r="B21" s="66">
        <f>L43-N44</f>
        <v>-2978.8535031847132</v>
      </c>
      <c r="C21" s="66"/>
      <c r="D21" s="41"/>
      <c r="E21" s="41"/>
      <c r="F21" s="71">
        <f>G18+H18+I18-O44</f>
        <v>53870.747253184716</v>
      </c>
      <c r="G21" s="71"/>
      <c r="H21" s="64">
        <f>-O44</f>
        <v>-6129.1062500000007</v>
      </c>
      <c r="I21" s="41"/>
      <c r="K21" s="54"/>
    </row>
    <row r="22" spans="1:14" s="49" customFormat="1">
      <c r="A22" s="41"/>
      <c r="B22" s="41"/>
      <c r="C22" s="41"/>
      <c r="D22" s="41"/>
      <c r="E22" s="41"/>
      <c r="F22" s="59"/>
      <c r="G22" s="59"/>
      <c r="H22" s="59"/>
      <c r="I22" s="41"/>
      <c r="K22" s="54"/>
      <c r="L22" s="54"/>
      <c r="M22" s="54"/>
    </row>
    <row r="23" spans="1:14" s="54" customFormat="1">
      <c r="A23" s="41"/>
      <c r="B23" s="41"/>
      <c r="C23" s="41"/>
      <c r="D23" s="41"/>
      <c r="E23" s="41"/>
      <c r="F23" s="75" t="s">
        <v>52</v>
      </c>
      <c r="G23" s="75"/>
      <c r="H23" s="62">
        <f>M43-L43</f>
        <v>8900</v>
      </c>
      <c r="I23" s="41"/>
    </row>
    <row r="24" spans="1:14" s="1" customFormat="1">
      <c r="A24" s="41"/>
      <c r="B24" s="41"/>
      <c r="C24" s="41"/>
      <c r="D24" s="41"/>
      <c r="E24" s="41"/>
      <c r="F24" s="41"/>
      <c r="G24" s="41"/>
      <c r="H24" s="41"/>
      <c r="I24" s="41"/>
      <c r="K24" s="54"/>
      <c r="L24" s="54"/>
      <c r="M24" s="54"/>
      <c r="N24" s="54"/>
    </row>
    <row r="25" spans="1:14" s="1" customFormat="1">
      <c r="A25" s="41"/>
      <c r="B25" s="41"/>
      <c r="C25" s="41"/>
      <c r="D25" s="41"/>
      <c r="E25" s="41"/>
      <c r="F25" s="41"/>
      <c r="G25" s="41"/>
      <c r="H25" s="41"/>
      <c r="I25" s="41"/>
    </row>
    <row r="26" spans="1:14" s="1" customFormat="1">
      <c r="A26" s="41"/>
      <c r="B26" s="41"/>
      <c r="C26" s="41"/>
      <c r="D26" s="41"/>
      <c r="E26" s="41"/>
      <c r="F26" s="41"/>
      <c r="G26" s="41"/>
      <c r="H26" s="41"/>
      <c r="I26" s="41"/>
    </row>
    <row r="27" spans="1:14" s="1" customFormat="1">
      <c r="A27" s="41"/>
      <c r="B27" s="41"/>
      <c r="C27" s="41"/>
      <c r="D27" s="41"/>
      <c r="E27" s="41"/>
      <c r="F27" s="41"/>
      <c r="G27" s="41"/>
      <c r="H27" s="41"/>
      <c r="I27" s="41"/>
    </row>
    <row r="28" spans="1:14" s="1" customFormat="1">
      <c r="A28" s="41"/>
      <c r="B28" s="41"/>
      <c r="C28" s="41"/>
      <c r="D28" s="41"/>
      <c r="E28" s="41"/>
      <c r="F28" s="41"/>
      <c r="G28" s="41"/>
      <c r="H28" s="41"/>
      <c r="I28" s="41"/>
    </row>
    <row r="29" spans="1:14" s="1" customFormat="1">
      <c r="A29" s="41"/>
      <c r="B29" s="41"/>
      <c r="C29" s="41"/>
      <c r="D29" s="41"/>
      <c r="E29" s="41"/>
      <c r="F29" s="41"/>
      <c r="G29" s="41"/>
      <c r="H29" s="41"/>
      <c r="I29" s="41"/>
    </row>
    <row r="30" spans="1:14" s="1" customFormat="1">
      <c r="A30" s="41"/>
      <c r="B30" s="41"/>
      <c r="C30" s="41"/>
      <c r="D30" s="41"/>
      <c r="E30" s="41"/>
      <c r="F30" s="41"/>
      <c r="G30" s="41"/>
      <c r="H30" s="41"/>
      <c r="I30" s="41"/>
    </row>
    <row r="31" spans="1:14" s="1" customFormat="1">
      <c r="A31" s="41"/>
      <c r="B31" s="41"/>
      <c r="C31" s="41"/>
      <c r="D31" s="41"/>
      <c r="E31" s="41"/>
      <c r="F31" s="41"/>
      <c r="G31" s="41"/>
      <c r="H31" s="41"/>
      <c r="I31" s="41"/>
    </row>
    <row r="32" spans="1:14" s="1" customFormat="1">
      <c r="A32" s="41"/>
      <c r="B32" s="41"/>
      <c r="C32" s="41"/>
      <c r="D32" s="41"/>
      <c r="E32" s="41"/>
      <c r="F32" s="41"/>
      <c r="G32" s="41"/>
      <c r="H32" s="41"/>
      <c r="I32" s="41"/>
    </row>
    <row r="33" spans="1:15" s="1" customFormat="1">
      <c r="A33" s="41"/>
      <c r="B33" s="41"/>
      <c r="C33" s="41"/>
      <c r="D33" s="41"/>
      <c r="E33" s="41"/>
      <c r="F33" s="41"/>
      <c r="G33" s="41"/>
      <c r="H33" s="41"/>
      <c r="I33" s="41"/>
    </row>
    <row r="34" spans="1:15" s="59" customFormat="1">
      <c r="A34" s="41"/>
      <c r="B34" s="41"/>
      <c r="C34" s="41"/>
      <c r="D34" s="41"/>
      <c r="E34" s="41"/>
      <c r="F34" s="41"/>
      <c r="G34" s="41"/>
      <c r="H34" s="41"/>
      <c r="I34" s="41"/>
    </row>
    <row r="35" spans="1:15" s="1" customFormat="1"/>
    <row r="36" spans="1:15" s="1" customFormat="1"/>
    <row r="37" spans="1:15" s="3" customFormat="1">
      <c r="B37" s="58" t="s">
        <v>9</v>
      </c>
      <c r="C37" s="70" t="s">
        <v>27</v>
      </c>
      <c r="D37" s="70"/>
      <c r="E37" s="77" t="s">
        <v>25</v>
      </c>
      <c r="F37" s="78"/>
      <c r="G37" s="79"/>
      <c r="H37" s="76" t="s">
        <v>26</v>
      </c>
      <c r="I37" s="76"/>
      <c r="J37" s="76"/>
    </row>
    <row r="38" spans="1:15" s="3" customFormat="1">
      <c r="B38" s="26">
        <f>D5</f>
        <v>26021</v>
      </c>
      <c r="C38" s="16">
        <v>25000</v>
      </c>
      <c r="D38" s="17">
        <v>0.5</v>
      </c>
      <c r="E38" s="69" t="s">
        <v>22</v>
      </c>
      <c r="F38" s="69"/>
      <c r="G38" s="12">
        <v>7250</v>
      </c>
      <c r="H38" s="13">
        <v>8500</v>
      </c>
      <c r="I38" s="14">
        <f>H38*0.1</f>
        <v>850</v>
      </c>
      <c r="J38" s="15">
        <v>0.1</v>
      </c>
    </row>
    <row r="39" spans="1:15" s="3" customFormat="1">
      <c r="C39" s="16">
        <v>34000</v>
      </c>
      <c r="D39" s="17">
        <v>0.85</v>
      </c>
      <c r="E39" s="69" t="s">
        <v>23</v>
      </c>
      <c r="F39" s="69"/>
      <c r="G39" s="12">
        <v>3700</v>
      </c>
      <c r="H39" s="13">
        <v>34500</v>
      </c>
      <c r="I39" s="14">
        <f>(H39-H38)*0.15+I38</f>
        <v>4750</v>
      </c>
      <c r="J39" s="15">
        <v>0.15</v>
      </c>
    </row>
    <row r="40" spans="1:15" s="3" customFormat="1">
      <c r="C40" s="28" t="s">
        <v>16</v>
      </c>
      <c r="D40" s="26">
        <f>B38*0.85</f>
        <v>22117.85</v>
      </c>
      <c r="E40" s="80" t="s">
        <v>24</v>
      </c>
      <c r="F40" s="81"/>
      <c r="G40" s="12">
        <f>G38+G39</f>
        <v>10950</v>
      </c>
      <c r="H40" s="13">
        <v>83600</v>
      </c>
      <c r="I40" s="14"/>
      <c r="J40" s="15">
        <v>0.25</v>
      </c>
    </row>
    <row r="41" spans="1:15" s="3" customFormat="1">
      <c r="I41" s="27"/>
      <c r="K41" s="1"/>
      <c r="L41" s="1"/>
      <c r="M41" s="1"/>
      <c r="N41" s="1"/>
    </row>
    <row r="42" spans="1:15">
      <c r="C42" s="7"/>
      <c r="K42" s="3"/>
    </row>
    <row r="43" spans="1:15">
      <c r="A43" s="4" t="s">
        <v>12</v>
      </c>
      <c r="B43" s="4" t="s">
        <v>14</v>
      </c>
      <c r="C43" s="4" t="s">
        <v>14</v>
      </c>
      <c r="D43" s="4" t="s">
        <v>1</v>
      </c>
      <c r="E43" s="4" t="s">
        <v>0</v>
      </c>
      <c r="F43" s="4" t="s">
        <v>2</v>
      </c>
      <c r="G43" s="4" t="s">
        <v>4</v>
      </c>
      <c r="H43" s="4" t="s">
        <v>3</v>
      </c>
      <c r="I43" s="4" t="s">
        <v>5</v>
      </c>
      <c r="J43" s="4" t="s">
        <v>6</v>
      </c>
      <c r="K43" s="4" t="s">
        <v>13</v>
      </c>
      <c r="L43" s="10">
        <f>SUM(L45:L505)</f>
        <v>57021</v>
      </c>
      <c r="M43" s="10">
        <f>SUM(M45:M505)</f>
        <v>65921</v>
      </c>
      <c r="N43" s="11" t="s">
        <v>13</v>
      </c>
      <c r="O43" s="61" t="s">
        <v>3</v>
      </c>
    </row>
    <row r="44" spans="1:15">
      <c r="A44" s="5" t="s">
        <v>7</v>
      </c>
      <c r="B44" s="5" t="s">
        <v>15</v>
      </c>
      <c r="C44" s="5" t="s">
        <v>11</v>
      </c>
      <c r="D44" s="5" t="s">
        <v>9</v>
      </c>
      <c r="E44" s="5" t="s">
        <v>8</v>
      </c>
      <c r="F44" s="5" t="s">
        <v>8</v>
      </c>
      <c r="G44" s="5" t="s">
        <v>11</v>
      </c>
      <c r="H44" s="5" t="s">
        <v>10</v>
      </c>
      <c r="I44" s="5" t="s">
        <v>11</v>
      </c>
      <c r="J44" s="5" t="s">
        <v>4</v>
      </c>
      <c r="K44" s="5" t="s">
        <v>8</v>
      </c>
      <c r="L44" s="11" t="s">
        <v>20</v>
      </c>
      <c r="M44" s="11" t="s">
        <v>21</v>
      </c>
      <c r="N44" s="10">
        <f>D5+H18</f>
        <v>59999.853503184713</v>
      </c>
      <c r="O44" s="60">
        <f>AVERAGE(O46:O506)</f>
        <v>6129.1062500000007</v>
      </c>
    </row>
    <row r="45" spans="1:15">
      <c r="A45" s="2">
        <v>0</v>
      </c>
      <c r="B45" s="6">
        <f t="shared" ref="B45:B108" si="1">B$38/2+A45</f>
        <v>13010.5</v>
      </c>
      <c r="C45" s="8">
        <f t="shared" ref="C45:C108" si="2">IF(B45&lt;C$38,0,IF(B45&lt;C$39,50%,85%))</f>
        <v>0</v>
      </c>
      <c r="D45" s="6">
        <f t="shared" ref="D45:D108" si="3">IF((B45-C$39)*0.85+6000&lt;D$40,IF(C45=0,0,IF(C45=0.5,(B45-C$38)*0.5,(B45-C$39)*0.85+6000)),D$40)</f>
        <v>0</v>
      </c>
      <c r="E45" s="6">
        <f>A45+D45</f>
        <v>0</v>
      </c>
      <c r="F45" s="6">
        <f t="shared" ref="F45:F108" si="4">IF(E45&gt;G$40,E45-G$40,0)</f>
        <v>0</v>
      </c>
      <c r="G45" s="8">
        <f t="shared" ref="G45:G108" si="5">IF(F45=0,0,IF(F45&lt;H$38,0.1,IF(F45&lt;H$39,0.15,0.25)))</f>
        <v>0</v>
      </c>
      <c r="H45" s="6">
        <f t="shared" ref="H45:H108" si="6">IF(G45&lt;0.15,F45*0.1,IF(G45=0.15,(F45-H$38)*0.15+I$38,(F45-H$39)*0.25+I$39))</f>
        <v>0</v>
      </c>
      <c r="I45" s="9">
        <f t="shared" ref="I45:I108" si="7">IF(D45=D$40,0.25,G45*(1+C45))</f>
        <v>0</v>
      </c>
      <c r="J45" s="6">
        <f t="shared" ref="J45:J108" si="8">B$38+A45-H45</f>
        <v>26021</v>
      </c>
      <c r="K45" s="10">
        <f t="shared" ref="K45:K108" si="9">(B$38+A45)</f>
        <v>26021</v>
      </c>
      <c r="L45" s="1" t="str">
        <f t="shared" ref="L45:L108" si="10">IF(AND(I45=0.4625,I44&lt;&gt;0.4625),K45,"")</f>
        <v/>
      </c>
      <c r="M45" s="1" t="str">
        <f t="shared" ref="M45:M108" si="11">IF(AND(I45=0.4625,I46&lt;&gt;0.4625),K45,"")</f>
        <v/>
      </c>
      <c r="N45" s="8" t="str">
        <f t="shared" ref="N45:N108" si="12">IF(AND(K45-N$44&gt;=-100,K45-N$44&lt;=100),5%,"")</f>
        <v/>
      </c>
      <c r="O45" s="59" t="str">
        <f>IF(N47=0.05,H47,"")</f>
        <v/>
      </c>
    </row>
    <row r="46" spans="1:15">
      <c r="A46" s="6">
        <f>A45+100</f>
        <v>100</v>
      </c>
      <c r="B46" s="6">
        <f t="shared" si="1"/>
        <v>13110.5</v>
      </c>
      <c r="C46" s="8">
        <f t="shared" si="2"/>
        <v>0</v>
      </c>
      <c r="D46" s="6">
        <f t="shared" si="3"/>
        <v>0</v>
      </c>
      <c r="E46" s="6">
        <f>A46+D46</f>
        <v>100</v>
      </c>
      <c r="F46" s="6">
        <f t="shared" si="4"/>
        <v>0</v>
      </c>
      <c r="G46" s="8">
        <f t="shared" si="5"/>
        <v>0</v>
      </c>
      <c r="H46" s="6">
        <f t="shared" si="6"/>
        <v>0</v>
      </c>
      <c r="I46" s="9">
        <f t="shared" si="7"/>
        <v>0</v>
      </c>
      <c r="J46" s="6">
        <f t="shared" si="8"/>
        <v>26121</v>
      </c>
      <c r="K46" s="10">
        <f t="shared" si="9"/>
        <v>26121</v>
      </c>
      <c r="L46" s="1" t="str">
        <f t="shared" si="10"/>
        <v/>
      </c>
      <c r="M46" s="1" t="str">
        <f t="shared" si="11"/>
        <v/>
      </c>
      <c r="N46" s="8" t="str">
        <f t="shared" si="12"/>
        <v/>
      </c>
      <c r="O46" s="59" t="str">
        <f t="shared" ref="O46:O109" si="13">IF(N48=0.05,H48,"")</f>
        <v/>
      </c>
    </row>
    <row r="47" spans="1:15" s="1" customFormat="1">
      <c r="A47" s="6">
        <f t="shared" ref="A47:A54" si="14">A46+100</f>
        <v>200</v>
      </c>
      <c r="B47" s="6">
        <f t="shared" si="1"/>
        <v>13210.5</v>
      </c>
      <c r="C47" s="8">
        <f t="shared" si="2"/>
        <v>0</v>
      </c>
      <c r="D47" s="6">
        <f t="shared" si="3"/>
        <v>0</v>
      </c>
      <c r="E47" s="6">
        <f t="shared" ref="E47:E54" si="15">A47+D47</f>
        <v>200</v>
      </c>
      <c r="F47" s="6">
        <f t="shared" si="4"/>
        <v>0</v>
      </c>
      <c r="G47" s="8">
        <f t="shared" si="5"/>
        <v>0</v>
      </c>
      <c r="H47" s="6">
        <f t="shared" si="6"/>
        <v>0</v>
      </c>
      <c r="I47" s="9">
        <f t="shared" si="7"/>
        <v>0</v>
      </c>
      <c r="J47" s="6">
        <f t="shared" si="8"/>
        <v>26221</v>
      </c>
      <c r="K47" s="10">
        <f t="shared" si="9"/>
        <v>26221</v>
      </c>
      <c r="L47" s="1" t="str">
        <f t="shared" si="10"/>
        <v/>
      </c>
      <c r="M47" s="1" t="str">
        <f t="shared" si="11"/>
        <v/>
      </c>
      <c r="N47" s="8" t="str">
        <f t="shared" si="12"/>
        <v/>
      </c>
      <c r="O47" s="59" t="str">
        <f t="shared" si="13"/>
        <v/>
      </c>
    </row>
    <row r="48" spans="1:15" s="1" customFormat="1">
      <c r="A48" s="6">
        <f t="shared" si="14"/>
        <v>300</v>
      </c>
      <c r="B48" s="6">
        <f t="shared" si="1"/>
        <v>13310.5</v>
      </c>
      <c r="C48" s="8">
        <f t="shared" si="2"/>
        <v>0</v>
      </c>
      <c r="D48" s="6">
        <f t="shared" si="3"/>
        <v>0</v>
      </c>
      <c r="E48" s="6">
        <f t="shared" si="15"/>
        <v>300</v>
      </c>
      <c r="F48" s="6">
        <f t="shared" si="4"/>
        <v>0</v>
      </c>
      <c r="G48" s="8">
        <f t="shared" si="5"/>
        <v>0</v>
      </c>
      <c r="H48" s="6">
        <f t="shared" si="6"/>
        <v>0</v>
      </c>
      <c r="I48" s="9">
        <f t="shared" si="7"/>
        <v>0</v>
      </c>
      <c r="J48" s="6">
        <f t="shared" si="8"/>
        <v>26321</v>
      </c>
      <c r="K48" s="10">
        <f t="shared" si="9"/>
        <v>26321</v>
      </c>
      <c r="L48" s="1" t="str">
        <f t="shared" si="10"/>
        <v/>
      </c>
      <c r="M48" s="1" t="str">
        <f t="shared" si="11"/>
        <v/>
      </c>
      <c r="N48" s="8" t="str">
        <f t="shared" si="12"/>
        <v/>
      </c>
      <c r="O48" s="59" t="str">
        <f t="shared" si="13"/>
        <v/>
      </c>
    </row>
    <row r="49" spans="1:15" s="1" customFormat="1">
      <c r="A49" s="6">
        <f t="shared" si="14"/>
        <v>400</v>
      </c>
      <c r="B49" s="6">
        <f t="shared" si="1"/>
        <v>13410.5</v>
      </c>
      <c r="C49" s="8">
        <f t="shared" si="2"/>
        <v>0</v>
      </c>
      <c r="D49" s="6">
        <f t="shared" si="3"/>
        <v>0</v>
      </c>
      <c r="E49" s="6">
        <f t="shared" si="15"/>
        <v>400</v>
      </c>
      <c r="F49" s="6">
        <f t="shared" si="4"/>
        <v>0</v>
      </c>
      <c r="G49" s="8">
        <f t="shared" si="5"/>
        <v>0</v>
      </c>
      <c r="H49" s="6">
        <f t="shared" si="6"/>
        <v>0</v>
      </c>
      <c r="I49" s="9">
        <f t="shared" si="7"/>
        <v>0</v>
      </c>
      <c r="J49" s="6">
        <f t="shared" si="8"/>
        <v>26421</v>
      </c>
      <c r="K49" s="10">
        <f t="shared" si="9"/>
        <v>26421</v>
      </c>
      <c r="L49" s="1" t="str">
        <f t="shared" si="10"/>
        <v/>
      </c>
      <c r="M49" s="1" t="str">
        <f t="shared" si="11"/>
        <v/>
      </c>
      <c r="N49" s="8" t="str">
        <f>IF(AND(K49-N$44&gt;=-100,K49-N$44&lt;=100),5%,"")</f>
        <v/>
      </c>
      <c r="O49" s="59" t="str">
        <f t="shared" si="13"/>
        <v/>
      </c>
    </row>
    <row r="50" spans="1:15" s="1" customFormat="1">
      <c r="A50" s="6">
        <f t="shared" si="14"/>
        <v>500</v>
      </c>
      <c r="B50" s="6">
        <f t="shared" si="1"/>
        <v>13510.5</v>
      </c>
      <c r="C50" s="8">
        <f t="shared" si="2"/>
        <v>0</v>
      </c>
      <c r="D50" s="6">
        <f t="shared" si="3"/>
        <v>0</v>
      </c>
      <c r="E50" s="6">
        <f t="shared" si="15"/>
        <v>500</v>
      </c>
      <c r="F50" s="6">
        <f t="shared" si="4"/>
        <v>0</v>
      </c>
      <c r="G50" s="8">
        <f t="shared" si="5"/>
        <v>0</v>
      </c>
      <c r="H50" s="6">
        <f t="shared" si="6"/>
        <v>0</v>
      </c>
      <c r="I50" s="9">
        <f t="shared" si="7"/>
        <v>0</v>
      </c>
      <c r="J50" s="6">
        <f t="shared" si="8"/>
        <v>26521</v>
      </c>
      <c r="K50" s="10">
        <f t="shared" si="9"/>
        <v>26521</v>
      </c>
      <c r="L50" s="1" t="str">
        <f t="shared" si="10"/>
        <v/>
      </c>
      <c r="M50" s="1" t="str">
        <f t="shared" si="11"/>
        <v/>
      </c>
      <c r="N50" s="8" t="str">
        <f t="shared" si="12"/>
        <v/>
      </c>
      <c r="O50" s="59" t="str">
        <f t="shared" si="13"/>
        <v/>
      </c>
    </row>
    <row r="51" spans="1:15" s="1" customFormat="1">
      <c r="A51" s="6">
        <f t="shared" si="14"/>
        <v>600</v>
      </c>
      <c r="B51" s="6">
        <f t="shared" si="1"/>
        <v>13610.5</v>
      </c>
      <c r="C51" s="8">
        <f t="shared" si="2"/>
        <v>0</v>
      </c>
      <c r="D51" s="6">
        <f t="shared" si="3"/>
        <v>0</v>
      </c>
      <c r="E51" s="6">
        <f t="shared" si="15"/>
        <v>600</v>
      </c>
      <c r="F51" s="6">
        <f t="shared" si="4"/>
        <v>0</v>
      </c>
      <c r="G51" s="8">
        <f t="shared" si="5"/>
        <v>0</v>
      </c>
      <c r="H51" s="6">
        <f t="shared" si="6"/>
        <v>0</v>
      </c>
      <c r="I51" s="9">
        <f t="shared" si="7"/>
        <v>0</v>
      </c>
      <c r="J51" s="6">
        <f t="shared" si="8"/>
        <v>26621</v>
      </c>
      <c r="K51" s="10">
        <f t="shared" si="9"/>
        <v>26621</v>
      </c>
      <c r="L51" s="1" t="str">
        <f t="shared" si="10"/>
        <v/>
      </c>
      <c r="M51" s="1" t="str">
        <f t="shared" si="11"/>
        <v/>
      </c>
      <c r="N51" s="8" t="str">
        <f t="shared" si="12"/>
        <v/>
      </c>
      <c r="O51" s="59" t="str">
        <f t="shared" si="13"/>
        <v/>
      </c>
    </row>
    <row r="52" spans="1:15" s="1" customFormat="1">
      <c r="A52" s="6">
        <f t="shared" si="14"/>
        <v>700</v>
      </c>
      <c r="B52" s="6">
        <f t="shared" si="1"/>
        <v>13710.5</v>
      </c>
      <c r="C52" s="8">
        <f t="shared" si="2"/>
        <v>0</v>
      </c>
      <c r="D52" s="6">
        <f t="shared" si="3"/>
        <v>0</v>
      </c>
      <c r="E52" s="6">
        <f t="shared" si="15"/>
        <v>700</v>
      </c>
      <c r="F52" s="6">
        <f t="shared" si="4"/>
        <v>0</v>
      </c>
      <c r="G52" s="8">
        <f t="shared" si="5"/>
        <v>0</v>
      </c>
      <c r="H52" s="6">
        <f t="shared" si="6"/>
        <v>0</v>
      </c>
      <c r="I52" s="9">
        <f t="shared" si="7"/>
        <v>0</v>
      </c>
      <c r="J52" s="6">
        <f t="shared" si="8"/>
        <v>26721</v>
      </c>
      <c r="K52" s="10">
        <f t="shared" si="9"/>
        <v>26721</v>
      </c>
      <c r="L52" s="1" t="str">
        <f t="shared" si="10"/>
        <v/>
      </c>
      <c r="M52" s="1" t="str">
        <f t="shared" si="11"/>
        <v/>
      </c>
      <c r="N52" s="8" t="str">
        <f t="shared" si="12"/>
        <v/>
      </c>
      <c r="O52" s="59" t="str">
        <f t="shared" si="13"/>
        <v/>
      </c>
    </row>
    <row r="53" spans="1:15" s="1" customFormat="1">
      <c r="A53" s="6">
        <f t="shared" si="14"/>
        <v>800</v>
      </c>
      <c r="B53" s="6">
        <f t="shared" si="1"/>
        <v>13810.5</v>
      </c>
      <c r="C53" s="8">
        <f t="shared" si="2"/>
        <v>0</v>
      </c>
      <c r="D53" s="6">
        <f t="shared" si="3"/>
        <v>0</v>
      </c>
      <c r="E53" s="6">
        <f t="shared" si="15"/>
        <v>800</v>
      </c>
      <c r="F53" s="6">
        <f t="shared" si="4"/>
        <v>0</v>
      </c>
      <c r="G53" s="8">
        <f t="shared" si="5"/>
        <v>0</v>
      </c>
      <c r="H53" s="6">
        <f t="shared" si="6"/>
        <v>0</v>
      </c>
      <c r="I53" s="9">
        <f t="shared" si="7"/>
        <v>0</v>
      </c>
      <c r="J53" s="6">
        <f t="shared" si="8"/>
        <v>26821</v>
      </c>
      <c r="K53" s="10">
        <f t="shared" si="9"/>
        <v>26821</v>
      </c>
      <c r="L53" s="1" t="str">
        <f t="shared" si="10"/>
        <v/>
      </c>
      <c r="M53" s="1" t="str">
        <f t="shared" si="11"/>
        <v/>
      </c>
      <c r="N53" s="8" t="str">
        <f t="shared" si="12"/>
        <v/>
      </c>
      <c r="O53" s="59" t="str">
        <f t="shared" si="13"/>
        <v/>
      </c>
    </row>
    <row r="54" spans="1:15" s="1" customFormat="1">
      <c r="A54" s="6">
        <f t="shared" si="14"/>
        <v>900</v>
      </c>
      <c r="B54" s="6">
        <f t="shared" si="1"/>
        <v>13910.5</v>
      </c>
      <c r="C54" s="8">
        <f t="shared" si="2"/>
        <v>0</v>
      </c>
      <c r="D54" s="6">
        <f t="shared" si="3"/>
        <v>0</v>
      </c>
      <c r="E54" s="6">
        <f t="shared" si="15"/>
        <v>900</v>
      </c>
      <c r="F54" s="6">
        <f t="shared" si="4"/>
        <v>0</v>
      </c>
      <c r="G54" s="8">
        <f t="shared" si="5"/>
        <v>0</v>
      </c>
      <c r="H54" s="6">
        <f t="shared" si="6"/>
        <v>0</v>
      </c>
      <c r="I54" s="9">
        <f t="shared" si="7"/>
        <v>0</v>
      </c>
      <c r="J54" s="6">
        <f t="shared" si="8"/>
        <v>26921</v>
      </c>
      <c r="K54" s="10">
        <f t="shared" si="9"/>
        <v>26921</v>
      </c>
      <c r="L54" s="1" t="str">
        <f t="shared" si="10"/>
        <v/>
      </c>
      <c r="M54" s="1" t="str">
        <f t="shared" si="11"/>
        <v/>
      </c>
      <c r="N54" s="8" t="str">
        <f t="shared" si="12"/>
        <v/>
      </c>
      <c r="O54" s="59" t="str">
        <f t="shared" si="13"/>
        <v/>
      </c>
    </row>
    <row r="55" spans="1:15" s="1" customFormat="1">
      <c r="A55" s="6">
        <f t="shared" ref="A55:A118" si="16">A54+100</f>
        <v>1000</v>
      </c>
      <c r="B55" s="6">
        <f t="shared" si="1"/>
        <v>14010.5</v>
      </c>
      <c r="C55" s="8">
        <f t="shared" si="2"/>
        <v>0</v>
      </c>
      <c r="D55" s="6">
        <f t="shared" si="3"/>
        <v>0</v>
      </c>
      <c r="E55" s="6">
        <f t="shared" ref="E55:E118" si="17">A55+D55</f>
        <v>1000</v>
      </c>
      <c r="F55" s="6">
        <f t="shared" si="4"/>
        <v>0</v>
      </c>
      <c r="G55" s="8">
        <f t="shared" si="5"/>
        <v>0</v>
      </c>
      <c r="H55" s="6">
        <f t="shared" si="6"/>
        <v>0</v>
      </c>
      <c r="I55" s="9">
        <f t="shared" si="7"/>
        <v>0</v>
      </c>
      <c r="J55" s="6">
        <f t="shared" si="8"/>
        <v>27021</v>
      </c>
      <c r="K55" s="10">
        <f t="shared" si="9"/>
        <v>27021</v>
      </c>
      <c r="L55" s="1" t="str">
        <f t="shared" si="10"/>
        <v/>
      </c>
      <c r="M55" s="1" t="str">
        <f t="shared" si="11"/>
        <v/>
      </c>
      <c r="N55" s="8" t="str">
        <f t="shared" si="12"/>
        <v/>
      </c>
      <c r="O55" s="59" t="str">
        <f t="shared" si="13"/>
        <v/>
      </c>
    </row>
    <row r="56" spans="1:15" s="1" customFormat="1">
      <c r="A56" s="6">
        <f t="shared" si="16"/>
        <v>1100</v>
      </c>
      <c r="B56" s="6">
        <f t="shared" si="1"/>
        <v>14110.5</v>
      </c>
      <c r="C56" s="8">
        <f t="shared" si="2"/>
        <v>0</v>
      </c>
      <c r="D56" s="6">
        <f t="shared" si="3"/>
        <v>0</v>
      </c>
      <c r="E56" s="6">
        <f t="shared" si="17"/>
        <v>1100</v>
      </c>
      <c r="F56" s="6">
        <f t="shared" si="4"/>
        <v>0</v>
      </c>
      <c r="G56" s="8">
        <f t="shared" si="5"/>
        <v>0</v>
      </c>
      <c r="H56" s="6">
        <f t="shared" si="6"/>
        <v>0</v>
      </c>
      <c r="I56" s="9">
        <f t="shared" si="7"/>
        <v>0</v>
      </c>
      <c r="J56" s="6">
        <f t="shared" si="8"/>
        <v>27121</v>
      </c>
      <c r="K56" s="10">
        <f t="shared" si="9"/>
        <v>27121</v>
      </c>
      <c r="L56" s="1" t="str">
        <f t="shared" si="10"/>
        <v/>
      </c>
      <c r="M56" s="1" t="str">
        <f t="shared" si="11"/>
        <v/>
      </c>
      <c r="N56" s="8" t="str">
        <f t="shared" si="12"/>
        <v/>
      </c>
      <c r="O56" s="59" t="str">
        <f t="shared" si="13"/>
        <v/>
      </c>
    </row>
    <row r="57" spans="1:15" s="1" customFormat="1">
      <c r="A57" s="6">
        <f t="shared" si="16"/>
        <v>1200</v>
      </c>
      <c r="B57" s="6">
        <f t="shared" si="1"/>
        <v>14210.5</v>
      </c>
      <c r="C57" s="8">
        <f t="shared" si="2"/>
        <v>0</v>
      </c>
      <c r="D57" s="6">
        <f t="shared" si="3"/>
        <v>0</v>
      </c>
      <c r="E57" s="6">
        <f t="shared" si="17"/>
        <v>1200</v>
      </c>
      <c r="F57" s="6">
        <f t="shared" si="4"/>
        <v>0</v>
      </c>
      <c r="G57" s="8">
        <f t="shared" si="5"/>
        <v>0</v>
      </c>
      <c r="H57" s="6">
        <f t="shared" si="6"/>
        <v>0</v>
      </c>
      <c r="I57" s="9">
        <f t="shared" si="7"/>
        <v>0</v>
      </c>
      <c r="J57" s="6">
        <f t="shared" si="8"/>
        <v>27221</v>
      </c>
      <c r="K57" s="10">
        <f t="shared" si="9"/>
        <v>27221</v>
      </c>
      <c r="L57" s="1" t="str">
        <f t="shared" si="10"/>
        <v/>
      </c>
      <c r="M57" s="1" t="str">
        <f t="shared" si="11"/>
        <v/>
      </c>
      <c r="N57" s="8" t="str">
        <f t="shared" si="12"/>
        <v/>
      </c>
      <c r="O57" s="59" t="str">
        <f t="shared" si="13"/>
        <v/>
      </c>
    </row>
    <row r="58" spans="1:15" s="1" customFormat="1">
      <c r="A58" s="6">
        <f t="shared" si="16"/>
        <v>1300</v>
      </c>
      <c r="B58" s="6">
        <f t="shared" si="1"/>
        <v>14310.5</v>
      </c>
      <c r="C58" s="8">
        <f t="shared" si="2"/>
        <v>0</v>
      </c>
      <c r="D58" s="6">
        <f t="shared" si="3"/>
        <v>0</v>
      </c>
      <c r="E58" s="6">
        <f t="shared" si="17"/>
        <v>1300</v>
      </c>
      <c r="F58" s="6">
        <f t="shared" si="4"/>
        <v>0</v>
      </c>
      <c r="G58" s="8">
        <f t="shared" si="5"/>
        <v>0</v>
      </c>
      <c r="H58" s="6">
        <f t="shared" si="6"/>
        <v>0</v>
      </c>
      <c r="I58" s="9">
        <f t="shared" si="7"/>
        <v>0</v>
      </c>
      <c r="J58" s="6">
        <f t="shared" si="8"/>
        <v>27321</v>
      </c>
      <c r="K58" s="10">
        <f t="shared" si="9"/>
        <v>27321</v>
      </c>
      <c r="L58" s="1" t="str">
        <f t="shared" si="10"/>
        <v/>
      </c>
      <c r="M58" s="1" t="str">
        <f t="shared" si="11"/>
        <v/>
      </c>
      <c r="N58" s="8" t="str">
        <f t="shared" si="12"/>
        <v/>
      </c>
      <c r="O58" s="59" t="str">
        <f t="shared" si="13"/>
        <v/>
      </c>
    </row>
    <row r="59" spans="1:15" s="1" customFormat="1">
      <c r="A59" s="6">
        <f t="shared" si="16"/>
        <v>1400</v>
      </c>
      <c r="B59" s="6">
        <f t="shared" si="1"/>
        <v>14410.5</v>
      </c>
      <c r="C59" s="8">
        <f t="shared" si="2"/>
        <v>0</v>
      </c>
      <c r="D59" s="6">
        <f t="shared" si="3"/>
        <v>0</v>
      </c>
      <c r="E59" s="6">
        <f t="shared" si="17"/>
        <v>1400</v>
      </c>
      <c r="F59" s="6">
        <f t="shared" si="4"/>
        <v>0</v>
      </c>
      <c r="G59" s="8">
        <f t="shared" si="5"/>
        <v>0</v>
      </c>
      <c r="H59" s="6">
        <f t="shared" si="6"/>
        <v>0</v>
      </c>
      <c r="I59" s="9">
        <f t="shared" si="7"/>
        <v>0</v>
      </c>
      <c r="J59" s="6">
        <f t="shared" si="8"/>
        <v>27421</v>
      </c>
      <c r="K59" s="10">
        <f t="shared" si="9"/>
        <v>27421</v>
      </c>
      <c r="L59" s="1" t="str">
        <f t="shared" si="10"/>
        <v/>
      </c>
      <c r="M59" s="1" t="str">
        <f t="shared" si="11"/>
        <v/>
      </c>
      <c r="N59" s="8" t="str">
        <f t="shared" si="12"/>
        <v/>
      </c>
      <c r="O59" s="59" t="str">
        <f t="shared" si="13"/>
        <v/>
      </c>
    </row>
    <row r="60" spans="1:15" s="1" customFormat="1">
      <c r="A60" s="6">
        <f t="shared" si="16"/>
        <v>1500</v>
      </c>
      <c r="B60" s="6">
        <f t="shared" si="1"/>
        <v>14510.5</v>
      </c>
      <c r="C60" s="8">
        <f t="shared" si="2"/>
        <v>0</v>
      </c>
      <c r="D60" s="6">
        <f t="shared" si="3"/>
        <v>0</v>
      </c>
      <c r="E60" s="6">
        <f t="shared" si="17"/>
        <v>1500</v>
      </c>
      <c r="F60" s="6">
        <f t="shared" si="4"/>
        <v>0</v>
      </c>
      <c r="G60" s="8">
        <f t="shared" si="5"/>
        <v>0</v>
      </c>
      <c r="H60" s="6">
        <f t="shared" si="6"/>
        <v>0</v>
      </c>
      <c r="I60" s="9">
        <f t="shared" si="7"/>
        <v>0</v>
      </c>
      <c r="J60" s="6">
        <f t="shared" si="8"/>
        <v>27521</v>
      </c>
      <c r="K60" s="10">
        <f t="shared" si="9"/>
        <v>27521</v>
      </c>
      <c r="L60" s="1" t="str">
        <f t="shared" si="10"/>
        <v/>
      </c>
      <c r="M60" s="1" t="str">
        <f t="shared" si="11"/>
        <v/>
      </c>
      <c r="N60" s="8" t="str">
        <f t="shared" si="12"/>
        <v/>
      </c>
      <c r="O60" s="59" t="str">
        <f t="shared" si="13"/>
        <v/>
      </c>
    </row>
    <row r="61" spans="1:15" s="1" customFormat="1">
      <c r="A61" s="6">
        <f t="shared" si="16"/>
        <v>1600</v>
      </c>
      <c r="B61" s="6">
        <f t="shared" si="1"/>
        <v>14610.5</v>
      </c>
      <c r="C61" s="8">
        <f t="shared" si="2"/>
        <v>0</v>
      </c>
      <c r="D61" s="6">
        <f t="shared" si="3"/>
        <v>0</v>
      </c>
      <c r="E61" s="6">
        <f t="shared" si="17"/>
        <v>1600</v>
      </c>
      <c r="F61" s="6">
        <f t="shared" si="4"/>
        <v>0</v>
      </c>
      <c r="G61" s="8">
        <f t="shared" si="5"/>
        <v>0</v>
      </c>
      <c r="H61" s="6">
        <f t="shared" si="6"/>
        <v>0</v>
      </c>
      <c r="I61" s="9">
        <f t="shared" si="7"/>
        <v>0</v>
      </c>
      <c r="J61" s="6">
        <f t="shared" si="8"/>
        <v>27621</v>
      </c>
      <c r="K61" s="10">
        <f t="shared" si="9"/>
        <v>27621</v>
      </c>
      <c r="L61" s="1" t="str">
        <f t="shared" si="10"/>
        <v/>
      </c>
      <c r="M61" s="1" t="str">
        <f t="shared" si="11"/>
        <v/>
      </c>
      <c r="N61" s="8" t="str">
        <f t="shared" si="12"/>
        <v/>
      </c>
      <c r="O61" s="59" t="str">
        <f t="shared" si="13"/>
        <v/>
      </c>
    </row>
    <row r="62" spans="1:15" s="1" customFormat="1">
      <c r="A62" s="6">
        <f t="shared" si="16"/>
        <v>1700</v>
      </c>
      <c r="B62" s="6">
        <f t="shared" si="1"/>
        <v>14710.5</v>
      </c>
      <c r="C62" s="8">
        <f t="shared" si="2"/>
        <v>0</v>
      </c>
      <c r="D62" s="6">
        <f t="shared" si="3"/>
        <v>0</v>
      </c>
      <c r="E62" s="6">
        <f t="shared" si="17"/>
        <v>1700</v>
      </c>
      <c r="F62" s="6">
        <f t="shared" si="4"/>
        <v>0</v>
      </c>
      <c r="G62" s="8">
        <f t="shared" si="5"/>
        <v>0</v>
      </c>
      <c r="H62" s="6">
        <f t="shared" si="6"/>
        <v>0</v>
      </c>
      <c r="I62" s="9">
        <f t="shared" si="7"/>
        <v>0</v>
      </c>
      <c r="J62" s="6">
        <f t="shared" si="8"/>
        <v>27721</v>
      </c>
      <c r="K62" s="10">
        <f t="shared" si="9"/>
        <v>27721</v>
      </c>
      <c r="L62" s="1" t="str">
        <f t="shared" si="10"/>
        <v/>
      </c>
      <c r="M62" s="1" t="str">
        <f t="shared" si="11"/>
        <v/>
      </c>
      <c r="N62" s="8" t="str">
        <f t="shared" si="12"/>
        <v/>
      </c>
      <c r="O62" s="59" t="str">
        <f t="shared" si="13"/>
        <v/>
      </c>
    </row>
    <row r="63" spans="1:15" s="1" customFormat="1">
      <c r="A63" s="6">
        <f t="shared" si="16"/>
        <v>1800</v>
      </c>
      <c r="B63" s="6">
        <f t="shared" si="1"/>
        <v>14810.5</v>
      </c>
      <c r="C63" s="8">
        <f t="shared" si="2"/>
        <v>0</v>
      </c>
      <c r="D63" s="6">
        <f t="shared" si="3"/>
        <v>0</v>
      </c>
      <c r="E63" s="6">
        <f t="shared" si="17"/>
        <v>1800</v>
      </c>
      <c r="F63" s="6">
        <f t="shared" si="4"/>
        <v>0</v>
      </c>
      <c r="G63" s="8">
        <f t="shared" si="5"/>
        <v>0</v>
      </c>
      <c r="H63" s="6">
        <f t="shared" si="6"/>
        <v>0</v>
      </c>
      <c r="I63" s="9">
        <f t="shared" si="7"/>
        <v>0</v>
      </c>
      <c r="J63" s="6">
        <f t="shared" si="8"/>
        <v>27821</v>
      </c>
      <c r="K63" s="10">
        <f t="shared" si="9"/>
        <v>27821</v>
      </c>
      <c r="L63" s="1" t="str">
        <f t="shared" si="10"/>
        <v/>
      </c>
      <c r="M63" s="1" t="str">
        <f t="shared" si="11"/>
        <v/>
      </c>
      <c r="N63" s="8" t="str">
        <f t="shared" si="12"/>
        <v/>
      </c>
      <c r="O63" s="59" t="str">
        <f t="shared" si="13"/>
        <v/>
      </c>
    </row>
    <row r="64" spans="1:15" s="1" customFormat="1">
      <c r="A64" s="6">
        <f t="shared" si="16"/>
        <v>1900</v>
      </c>
      <c r="B64" s="6">
        <f t="shared" si="1"/>
        <v>14910.5</v>
      </c>
      <c r="C64" s="8">
        <f t="shared" si="2"/>
        <v>0</v>
      </c>
      <c r="D64" s="6">
        <f t="shared" si="3"/>
        <v>0</v>
      </c>
      <c r="E64" s="6">
        <f t="shared" si="17"/>
        <v>1900</v>
      </c>
      <c r="F64" s="6">
        <f t="shared" si="4"/>
        <v>0</v>
      </c>
      <c r="G64" s="8">
        <f t="shared" si="5"/>
        <v>0</v>
      </c>
      <c r="H64" s="6">
        <f t="shared" si="6"/>
        <v>0</v>
      </c>
      <c r="I64" s="9">
        <f t="shared" si="7"/>
        <v>0</v>
      </c>
      <c r="J64" s="6">
        <f t="shared" si="8"/>
        <v>27921</v>
      </c>
      <c r="K64" s="10">
        <f t="shared" si="9"/>
        <v>27921</v>
      </c>
      <c r="L64" s="1" t="str">
        <f t="shared" si="10"/>
        <v/>
      </c>
      <c r="M64" s="1" t="str">
        <f t="shared" si="11"/>
        <v/>
      </c>
      <c r="N64" s="8" t="str">
        <f t="shared" si="12"/>
        <v/>
      </c>
      <c r="O64" s="59" t="str">
        <f t="shared" si="13"/>
        <v/>
      </c>
    </row>
    <row r="65" spans="1:15" s="1" customFormat="1">
      <c r="A65" s="6">
        <f t="shared" si="16"/>
        <v>2000</v>
      </c>
      <c r="B65" s="6">
        <f t="shared" si="1"/>
        <v>15010.5</v>
      </c>
      <c r="C65" s="8">
        <f t="shared" si="2"/>
        <v>0</v>
      </c>
      <c r="D65" s="6">
        <f t="shared" si="3"/>
        <v>0</v>
      </c>
      <c r="E65" s="6">
        <f t="shared" si="17"/>
        <v>2000</v>
      </c>
      <c r="F65" s="6">
        <f t="shared" si="4"/>
        <v>0</v>
      </c>
      <c r="G65" s="8">
        <f t="shared" si="5"/>
        <v>0</v>
      </c>
      <c r="H65" s="6">
        <f t="shared" si="6"/>
        <v>0</v>
      </c>
      <c r="I65" s="9">
        <f t="shared" si="7"/>
        <v>0</v>
      </c>
      <c r="J65" s="6">
        <f t="shared" si="8"/>
        <v>28021</v>
      </c>
      <c r="K65" s="10">
        <f t="shared" si="9"/>
        <v>28021</v>
      </c>
      <c r="L65" s="1" t="str">
        <f t="shared" si="10"/>
        <v/>
      </c>
      <c r="M65" s="1" t="str">
        <f t="shared" si="11"/>
        <v/>
      </c>
      <c r="N65" s="8" t="str">
        <f t="shared" si="12"/>
        <v/>
      </c>
      <c r="O65" s="59" t="str">
        <f t="shared" si="13"/>
        <v/>
      </c>
    </row>
    <row r="66" spans="1:15" s="1" customFormat="1">
      <c r="A66" s="6">
        <f t="shared" si="16"/>
        <v>2100</v>
      </c>
      <c r="B66" s="6">
        <f t="shared" si="1"/>
        <v>15110.5</v>
      </c>
      <c r="C66" s="8">
        <f t="shared" si="2"/>
        <v>0</v>
      </c>
      <c r="D66" s="6">
        <f t="shared" si="3"/>
        <v>0</v>
      </c>
      <c r="E66" s="6">
        <f t="shared" si="17"/>
        <v>2100</v>
      </c>
      <c r="F66" s="6">
        <f t="shared" si="4"/>
        <v>0</v>
      </c>
      <c r="G66" s="8">
        <f t="shared" si="5"/>
        <v>0</v>
      </c>
      <c r="H66" s="6">
        <f t="shared" si="6"/>
        <v>0</v>
      </c>
      <c r="I66" s="9">
        <f t="shared" si="7"/>
        <v>0</v>
      </c>
      <c r="J66" s="6">
        <f t="shared" si="8"/>
        <v>28121</v>
      </c>
      <c r="K66" s="10">
        <f t="shared" si="9"/>
        <v>28121</v>
      </c>
      <c r="L66" s="1" t="str">
        <f t="shared" si="10"/>
        <v/>
      </c>
      <c r="M66" s="1" t="str">
        <f t="shared" si="11"/>
        <v/>
      </c>
      <c r="N66" s="8" t="str">
        <f t="shared" si="12"/>
        <v/>
      </c>
      <c r="O66" s="59" t="str">
        <f t="shared" si="13"/>
        <v/>
      </c>
    </row>
    <row r="67" spans="1:15" s="1" customFormat="1">
      <c r="A67" s="6">
        <f t="shared" si="16"/>
        <v>2200</v>
      </c>
      <c r="B67" s="6">
        <f t="shared" si="1"/>
        <v>15210.5</v>
      </c>
      <c r="C67" s="8">
        <f t="shared" si="2"/>
        <v>0</v>
      </c>
      <c r="D67" s="6">
        <f t="shared" si="3"/>
        <v>0</v>
      </c>
      <c r="E67" s="6">
        <f t="shared" si="17"/>
        <v>2200</v>
      </c>
      <c r="F67" s="6">
        <f t="shared" si="4"/>
        <v>0</v>
      </c>
      <c r="G67" s="8">
        <f t="shared" si="5"/>
        <v>0</v>
      </c>
      <c r="H67" s="6">
        <f t="shared" si="6"/>
        <v>0</v>
      </c>
      <c r="I67" s="9">
        <f t="shared" si="7"/>
        <v>0</v>
      </c>
      <c r="J67" s="6">
        <f t="shared" si="8"/>
        <v>28221</v>
      </c>
      <c r="K67" s="10">
        <f t="shared" si="9"/>
        <v>28221</v>
      </c>
      <c r="L67" s="1" t="str">
        <f t="shared" si="10"/>
        <v/>
      </c>
      <c r="M67" s="1" t="str">
        <f t="shared" si="11"/>
        <v/>
      </c>
      <c r="N67" s="8" t="str">
        <f t="shared" si="12"/>
        <v/>
      </c>
      <c r="O67" s="59" t="str">
        <f t="shared" si="13"/>
        <v/>
      </c>
    </row>
    <row r="68" spans="1:15" s="1" customFormat="1">
      <c r="A68" s="6">
        <f t="shared" si="16"/>
        <v>2300</v>
      </c>
      <c r="B68" s="6">
        <f t="shared" si="1"/>
        <v>15310.5</v>
      </c>
      <c r="C68" s="8">
        <f t="shared" si="2"/>
        <v>0</v>
      </c>
      <c r="D68" s="6">
        <f t="shared" si="3"/>
        <v>0</v>
      </c>
      <c r="E68" s="6">
        <f t="shared" si="17"/>
        <v>2300</v>
      </c>
      <c r="F68" s="6">
        <f t="shared" si="4"/>
        <v>0</v>
      </c>
      <c r="G68" s="8">
        <f t="shared" si="5"/>
        <v>0</v>
      </c>
      <c r="H68" s="6">
        <f t="shared" si="6"/>
        <v>0</v>
      </c>
      <c r="I68" s="9">
        <f t="shared" si="7"/>
        <v>0</v>
      </c>
      <c r="J68" s="6">
        <f t="shared" si="8"/>
        <v>28321</v>
      </c>
      <c r="K68" s="10">
        <f t="shared" si="9"/>
        <v>28321</v>
      </c>
      <c r="L68" s="1" t="str">
        <f t="shared" si="10"/>
        <v/>
      </c>
      <c r="M68" s="1" t="str">
        <f t="shared" si="11"/>
        <v/>
      </c>
      <c r="N68" s="8" t="str">
        <f t="shared" si="12"/>
        <v/>
      </c>
      <c r="O68" s="59" t="str">
        <f t="shared" si="13"/>
        <v/>
      </c>
    </row>
    <row r="69" spans="1:15" s="1" customFormat="1">
      <c r="A69" s="6">
        <f t="shared" si="16"/>
        <v>2400</v>
      </c>
      <c r="B69" s="6">
        <f t="shared" si="1"/>
        <v>15410.5</v>
      </c>
      <c r="C69" s="8">
        <f t="shared" si="2"/>
        <v>0</v>
      </c>
      <c r="D69" s="6">
        <f t="shared" si="3"/>
        <v>0</v>
      </c>
      <c r="E69" s="6">
        <f t="shared" si="17"/>
        <v>2400</v>
      </c>
      <c r="F69" s="6">
        <f t="shared" si="4"/>
        <v>0</v>
      </c>
      <c r="G69" s="8">
        <f t="shared" si="5"/>
        <v>0</v>
      </c>
      <c r="H69" s="6">
        <f t="shared" si="6"/>
        <v>0</v>
      </c>
      <c r="I69" s="9">
        <f t="shared" si="7"/>
        <v>0</v>
      </c>
      <c r="J69" s="6">
        <f t="shared" si="8"/>
        <v>28421</v>
      </c>
      <c r="K69" s="10">
        <f t="shared" si="9"/>
        <v>28421</v>
      </c>
      <c r="L69" s="1" t="str">
        <f t="shared" si="10"/>
        <v/>
      </c>
      <c r="M69" s="1" t="str">
        <f t="shared" si="11"/>
        <v/>
      </c>
      <c r="N69" s="8" t="str">
        <f t="shared" si="12"/>
        <v/>
      </c>
      <c r="O69" s="59" t="str">
        <f t="shared" si="13"/>
        <v/>
      </c>
    </row>
    <row r="70" spans="1:15" s="1" customFormat="1">
      <c r="A70" s="6">
        <f t="shared" si="16"/>
        <v>2500</v>
      </c>
      <c r="B70" s="6">
        <f t="shared" si="1"/>
        <v>15510.5</v>
      </c>
      <c r="C70" s="8">
        <f t="shared" si="2"/>
        <v>0</v>
      </c>
      <c r="D70" s="6">
        <f t="shared" si="3"/>
        <v>0</v>
      </c>
      <c r="E70" s="6">
        <f t="shared" si="17"/>
        <v>2500</v>
      </c>
      <c r="F70" s="6">
        <f t="shared" si="4"/>
        <v>0</v>
      </c>
      <c r="G70" s="8">
        <f t="shared" si="5"/>
        <v>0</v>
      </c>
      <c r="H70" s="6">
        <f t="shared" si="6"/>
        <v>0</v>
      </c>
      <c r="I70" s="9">
        <f t="shared" si="7"/>
        <v>0</v>
      </c>
      <c r="J70" s="6">
        <f t="shared" si="8"/>
        <v>28521</v>
      </c>
      <c r="K70" s="10">
        <f t="shared" si="9"/>
        <v>28521</v>
      </c>
      <c r="L70" s="1" t="str">
        <f t="shared" si="10"/>
        <v/>
      </c>
      <c r="M70" s="1" t="str">
        <f t="shared" si="11"/>
        <v/>
      </c>
      <c r="N70" s="8" t="str">
        <f t="shared" si="12"/>
        <v/>
      </c>
      <c r="O70" s="59" t="str">
        <f t="shared" si="13"/>
        <v/>
      </c>
    </row>
    <row r="71" spans="1:15" s="1" customFormat="1">
      <c r="A71" s="6">
        <f t="shared" si="16"/>
        <v>2600</v>
      </c>
      <c r="B71" s="6">
        <f t="shared" si="1"/>
        <v>15610.5</v>
      </c>
      <c r="C71" s="8">
        <f t="shared" si="2"/>
        <v>0</v>
      </c>
      <c r="D71" s="6">
        <f t="shared" si="3"/>
        <v>0</v>
      </c>
      <c r="E71" s="6">
        <f t="shared" si="17"/>
        <v>2600</v>
      </c>
      <c r="F71" s="6">
        <f t="shared" si="4"/>
        <v>0</v>
      </c>
      <c r="G71" s="8">
        <f t="shared" si="5"/>
        <v>0</v>
      </c>
      <c r="H71" s="6">
        <f t="shared" si="6"/>
        <v>0</v>
      </c>
      <c r="I71" s="9">
        <f t="shared" si="7"/>
        <v>0</v>
      </c>
      <c r="J71" s="6">
        <f t="shared" si="8"/>
        <v>28621</v>
      </c>
      <c r="K71" s="10">
        <f t="shared" si="9"/>
        <v>28621</v>
      </c>
      <c r="L71" s="1" t="str">
        <f t="shared" si="10"/>
        <v/>
      </c>
      <c r="M71" s="1" t="str">
        <f t="shared" si="11"/>
        <v/>
      </c>
      <c r="N71" s="8" t="str">
        <f t="shared" si="12"/>
        <v/>
      </c>
      <c r="O71" s="59" t="str">
        <f t="shared" si="13"/>
        <v/>
      </c>
    </row>
    <row r="72" spans="1:15" s="1" customFormat="1">
      <c r="A72" s="6">
        <f t="shared" si="16"/>
        <v>2700</v>
      </c>
      <c r="B72" s="6">
        <f t="shared" si="1"/>
        <v>15710.5</v>
      </c>
      <c r="C72" s="8">
        <f t="shared" si="2"/>
        <v>0</v>
      </c>
      <c r="D72" s="6">
        <f t="shared" si="3"/>
        <v>0</v>
      </c>
      <c r="E72" s="6">
        <f t="shared" si="17"/>
        <v>2700</v>
      </c>
      <c r="F72" s="6">
        <f t="shared" si="4"/>
        <v>0</v>
      </c>
      <c r="G72" s="8">
        <f t="shared" si="5"/>
        <v>0</v>
      </c>
      <c r="H72" s="6">
        <f t="shared" si="6"/>
        <v>0</v>
      </c>
      <c r="I72" s="9">
        <f t="shared" si="7"/>
        <v>0</v>
      </c>
      <c r="J72" s="6">
        <f t="shared" si="8"/>
        <v>28721</v>
      </c>
      <c r="K72" s="10">
        <f t="shared" si="9"/>
        <v>28721</v>
      </c>
      <c r="L72" s="1" t="str">
        <f t="shared" si="10"/>
        <v/>
      </c>
      <c r="M72" s="1" t="str">
        <f t="shared" si="11"/>
        <v/>
      </c>
      <c r="N72" s="8" t="str">
        <f t="shared" si="12"/>
        <v/>
      </c>
      <c r="O72" s="59" t="str">
        <f t="shared" si="13"/>
        <v/>
      </c>
    </row>
    <row r="73" spans="1:15" s="1" customFormat="1">
      <c r="A73" s="6">
        <f t="shared" si="16"/>
        <v>2800</v>
      </c>
      <c r="B73" s="6">
        <f t="shared" si="1"/>
        <v>15810.5</v>
      </c>
      <c r="C73" s="8">
        <f t="shared" si="2"/>
        <v>0</v>
      </c>
      <c r="D73" s="6">
        <f t="shared" si="3"/>
        <v>0</v>
      </c>
      <c r="E73" s="6">
        <f t="shared" si="17"/>
        <v>2800</v>
      </c>
      <c r="F73" s="6">
        <f t="shared" si="4"/>
        <v>0</v>
      </c>
      <c r="G73" s="8">
        <f t="shared" si="5"/>
        <v>0</v>
      </c>
      <c r="H73" s="6">
        <f t="shared" si="6"/>
        <v>0</v>
      </c>
      <c r="I73" s="9">
        <f t="shared" si="7"/>
        <v>0</v>
      </c>
      <c r="J73" s="6">
        <f t="shared" si="8"/>
        <v>28821</v>
      </c>
      <c r="K73" s="10">
        <f t="shared" si="9"/>
        <v>28821</v>
      </c>
      <c r="L73" s="1" t="str">
        <f t="shared" si="10"/>
        <v/>
      </c>
      <c r="M73" s="1" t="str">
        <f t="shared" si="11"/>
        <v/>
      </c>
      <c r="N73" s="8" t="str">
        <f t="shared" si="12"/>
        <v/>
      </c>
      <c r="O73" s="59" t="str">
        <f t="shared" si="13"/>
        <v/>
      </c>
    </row>
    <row r="74" spans="1:15" s="1" customFormat="1">
      <c r="A74" s="6">
        <f t="shared" si="16"/>
        <v>2900</v>
      </c>
      <c r="B74" s="6">
        <f t="shared" si="1"/>
        <v>15910.5</v>
      </c>
      <c r="C74" s="8">
        <f t="shared" si="2"/>
        <v>0</v>
      </c>
      <c r="D74" s="6">
        <f t="shared" si="3"/>
        <v>0</v>
      </c>
      <c r="E74" s="6">
        <f t="shared" si="17"/>
        <v>2900</v>
      </c>
      <c r="F74" s="6">
        <f t="shared" si="4"/>
        <v>0</v>
      </c>
      <c r="G74" s="8">
        <f t="shared" si="5"/>
        <v>0</v>
      </c>
      <c r="H74" s="6">
        <f t="shared" si="6"/>
        <v>0</v>
      </c>
      <c r="I74" s="9">
        <f t="shared" si="7"/>
        <v>0</v>
      </c>
      <c r="J74" s="6">
        <f t="shared" si="8"/>
        <v>28921</v>
      </c>
      <c r="K74" s="10">
        <f t="shared" si="9"/>
        <v>28921</v>
      </c>
      <c r="L74" s="1" t="str">
        <f t="shared" si="10"/>
        <v/>
      </c>
      <c r="M74" s="1" t="str">
        <f t="shared" si="11"/>
        <v/>
      </c>
      <c r="N74" s="8" t="str">
        <f t="shared" si="12"/>
        <v/>
      </c>
      <c r="O74" s="59" t="str">
        <f t="shared" si="13"/>
        <v/>
      </c>
    </row>
    <row r="75" spans="1:15" s="1" customFormat="1">
      <c r="A75" s="6">
        <f t="shared" si="16"/>
        <v>3000</v>
      </c>
      <c r="B75" s="6">
        <f t="shared" si="1"/>
        <v>16010.5</v>
      </c>
      <c r="C75" s="8">
        <f t="shared" si="2"/>
        <v>0</v>
      </c>
      <c r="D75" s="6">
        <f t="shared" si="3"/>
        <v>0</v>
      </c>
      <c r="E75" s="6">
        <f t="shared" si="17"/>
        <v>3000</v>
      </c>
      <c r="F75" s="6">
        <f t="shared" si="4"/>
        <v>0</v>
      </c>
      <c r="G75" s="8">
        <f t="shared" si="5"/>
        <v>0</v>
      </c>
      <c r="H75" s="6">
        <f t="shared" si="6"/>
        <v>0</v>
      </c>
      <c r="I75" s="9">
        <f t="shared" si="7"/>
        <v>0</v>
      </c>
      <c r="J75" s="6">
        <f t="shared" si="8"/>
        <v>29021</v>
      </c>
      <c r="K75" s="10">
        <f t="shared" si="9"/>
        <v>29021</v>
      </c>
      <c r="L75" s="1" t="str">
        <f t="shared" si="10"/>
        <v/>
      </c>
      <c r="M75" s="1" t="str">
        <f t="shared" si="11"/>
        <v/>
      </c>
      <c r="N75" s="8" t="str">
        <f t="shared" si="12"/>
        <v/>
      </c>
      <c r="O75" s="59" t="str">
        <f t="shared" si="13"/>
        <v/>
      </c>
    </row>
    <row r="76" spans="1:15" s="1" customFormat="1">
      <c r="A76" s="6">
        <f t="shared" si="16"/>
        <v>3100</v>
      </c>
      <c r="B76" s="6">
        <f t="shared" si="1"/>
        <v>16110.5</v>
      </c>
      <c r="C76" s="8">
        <f t="shared" si="2"/>
        <v>0</v>
      </c>
      <c r="D76" s="6">
        <f t="shared" si="3"/>
        <v>0</v>
      </c>
      <c r="E76" s="6">
        <f t="shared" si="17"/>
        <v>3100</v>
      </c>
      <c r="F76" s="6">
        <f t="shared" si="4"/>
        <v>0</v>
      </c>
      <c r="G76" s="8">
        <f t="shared" si="5"/>
        <v>0</v>
      </c>
      <c r="H76" s="6">
        <f t="shared" si="6"/>
        <v>0</v>
      </c>
      <c r="I76" s="9">
        <f t="shared" si="7"/>
        <v>0</v>
      </c>
      <c r="J76" s="6">
        <f t="shared" si="8"/>
        <v>29121</v>
      </c>
      <c r="K76" s="10">
        <f t="shared" si="9"/>
        <v>29121</v>
      </c>
      <c r="L76" s="1" t="str">
        <f t="shared" si="10"/>
        <v/>
      </c>
      <c r="M76" s="1" t="str">
        <f t="shared" si="11"/>
        <v/>
      </c>
      <c r="N76" s="8" t="str">
        <f t="shared" si="12"/>
        <v/>
      </c>
      <c r="O76" s="59" t="str">
        <f t="shared" si="13"/>
        <v/>
      </c>
    </row>
    <row r="77" spans="1:15" s="1" customFormat="1">
      <c r="A77" s="6">
        <f t="shared" si="16"/>
        <v>3200</v>
      </c>
      <c r="B77" s="6">
        <f t="shared" si="1"/>
        <v>16210.5</v>
      </c>
      <c r="C77" s="8">
        <f t="shared" si="2"/>
        <v>0</v>
      </c>
      <c r="D77" s="6">
        <f t="shared" si="3"/>
        <v>0</v>
      </c>
      <c r="E77" s="6">
        <f t="shared" si="17"/>
        <v>3200</v>
      </c>
      <c r="F77" s="6">
        <f t="shared" si="4"/>
        <v>0</v>
      </c>
      <c r="G77" s="8">
        <f t="shared" si="5"/>
        <v>0</v>
      </c>
      <c r="H77" s="6">
        <f t="shared" si="6"/>
        <v>0</v>
      </c>
      <c r="I77" s="9">
        <f t="shared" si="7"/>
        <v>0</v>
      </c>
      <c r="J77" s="6">
        <f t="shared" si="8"/>
        <v>29221</v>
      </c>
      <c r="K77" s="10">
        <f t="shared" si="9"/>
        <v>29221</v>
      </c>
      <c r="L77" s="1" t="str">
        <f t="shared" si="10"/>
        <v/>
      </c>
      <c r="M77" s="1" t="str">
        <f t="shared" si="11"/>
        <v/>
      </c>
      <c r="N77" s="8" t="str">
        <f t="shared" si="12"/>
        <v/>
      </c>
      <c r="O77" s="59" t="str">
        <f t="shared" si="13"/>
        <v/>
      </c>
    </row>
    <row r="78" spans="1:15" s="1" customFormat="1">
      <c r="A78" s="6">
        <f t="shared" si="16"/>
        <v>3300</v>
      </c>
      <c r="B78" s="6">
        <f t="shared" si="1"/>
        <v>16310.5</v>
      </c>
      <c r="C78" s="8">
        <f t="shared" si="2"/>
        <v>0</v>
      </c>
      <c r="D78" s="6">
        <f t="shared" si="3"/>
        <v>0</v>
      </c>
      <c r="E78" s="6">
        <f t="shared" si="17"/>
        <v>3300</v>
      </c>
      <c r="F78" s="6">
        <f t="shared" si="4"/>
        <v>0</v>
      </c>
      <c r="G78" s="8">
        <f t="shared" si="5"/>
        <v>0</v>
      </c>
      <c r="H78" s="6">
        <f t="shared" si="6"/>
        <v>0</v>
      </c>
      <c r="I78" s="9">
        <f t="shared" si="7"/>
        <v>0</v>
      </c>
      <c r="J78" s="6">
        <f t="shared" si="8"/>
        <v>29321</v>
      </c>
      <c r="K78" s="10">
        <f t="shared" si="9"/>
        <v>29321</v>
      </c>
      <c r="L78" s="1" t="str">
        <f t="shared" si="10"/>
        <v/>
      </c>
      <c r="M78" s="1" t="str">
        <f t="shared" si="11"/>
        <v/>
      </c>
      <c r="N78" s="8" t="str">
        <f t="shared" si="12"/>
        <v/>
      </c>
      <c r="O78" s="59" t="str">
        <f t="shared" si="13"/>
        <v/>
      </c>
    </row>
    <row r="79" spans="1:15" s="1" customFormat="1">
      <c r="A79" s="6">
        <f t="shared" si="16"/>
        <v>3400</v>
      </c>
      <c r="B79" s="6">
        <f t="shared" si="1"/>
        <v>16410.5</v>
      </c>
      <c r="C79" s="8">
        <f t="shared" si="2"/>
        <v>0</v>
      </c>
      <c r="D79" s="6">
        <f t="shared" si="3"/>
        <v>0</v>
      </c>
      <c r="E79" s="6">
        <f t="shared" si="17"/>
        <v>3400</v>
      </c>
      <c r="F79" s="6">
        <f t="shared" si="4"/>
        <v>0</v>
      </c>
      <c r="G79" s="8">
        <f t="shared" si="5"/>
        <v>0</v>
      </c>
      <c r="H79" s="6">
        <f t="shared" si="6"/>
        <v>0</v>
      </c>
      <c r="I79" s="9">
        <f t="shared" si="7"/>
        <v>0</v>
      </c>
      <c r="J79" s="6">
        <f t="shared" si="8"/>
        <v>29421</v>
      </c>
      <c r="K79" s="10">
        <f t="shared" si="9"/>
        <v>29421</v>
      </c>
      <c r="L79" s="1" t="str">
        <f t="shared" si="10"/>
        <v/>
      </c>
      <c r="M79" s="1" t="str">
        <f t="shared" si="11"/>
        <v/>
      </c>
      <c r="N79" s="8" t="str">
        <f t="shared" si="12"/>
        <v/>
      </c>
      <c r="O79" s="59" t="str">
        <f t="shared" si="13"/>
        <v/>
      </c>
    </row>
    <row r="80" spans="1:15" s="1" customFormat="1">
      <c r="A80" s="6">
        <f t="shared" si="16"/>
        <v>3500</v>
      </c>
      <c r="B80" s="6">
        <f t="shared" si="1"/>
        <v>16510.5</v>
      </c>
      <c r="C80" s="8">
        <f t="shared" si="2"/>
        <v>0</v>
      </c>
      <c r="D80" s="6">
        <f t="shared" si="3"/>
        <v>0</v>
      </c>
      <c r="E80" s="6">
        <f t="shared" si="17"/>
        <v>3500</v>
      </c>
      <c r="F80" s="6">
        <f t="shared" si="4"/>
        <v>0</v>
      </c>
      <c r="G80" s="8">
        <f t="shared" si="5"/>
        <v>0</v>
      </c>
      <c r="H80" s="6">
        <f t="shared" si="6"/>
        <v>0</v>
      </c>
      <c r="I80" s="9">
        <f t="shared" si="7"/>
        <v>0</v>
      </c>
      <c r="J80" s="6">
        <f t="shared" si="8"/>
        <v>29521</v>
      </c>
      <c r="K80" s="10">
        <f t="shared" si="9"/>
        <v>29521</v>
      </c>
      <c r="L80" s="1" t="str">
        <f t="shared" si="10"/>
        <v/>
      </c>
      <c r="M80" s="1" t="str">
        <f t="shared" si="11"/>
        <v/>
      </c>
      <c r="N80" s="8" t="str">
        <f t="shared" si="12"/>
        <v/>
      </c>
      <c r="O80" s="59" t="str">
        <f t="shared" si="13"/>
        <v/>
      </c>
    </row>
    <row r="81" spans="1:15" s="1" customFormat="1">
      <c r="A81" s="6">
        <f t="shared" si="16"/>
        <v>3600</v>
      </c>
      <c r="B81" s="6">
        <f t="shared" si="1"/>
        <v>16610.5</v>
      </c>
      <c r="C81" s="8">
        <f t="shared" si="2"/>
        <v>0</v>
      </c>
      <c r="D81" s="6">
        <f t="shared" si="3"/>
        <v>0</v>
      </c>
      <c r="E81" s="6">
        <f t="shared" si="17"/>
        <v>3600</v>
      </c>
      <c r="F81" s="6">
        <f t="shared" si="4"/>
        <v>0</v>
      </c>
      <c r="G81" s="8">
        <f t="shared" si="5"/>
        <v>0</v>
      </c>
      <c r="H81" s="6">
        <f t="shared" si="6"/>
        <v>0</v>
      </c>
      <c r="I81" s="9">
        <f t="shared" si="7"/>
        <v>0</v>
      </c>
      <c r="J81" s="6">
        <f t="shared" si="8"/>
        <v>29621</v>
      </c>
      <c r="K81" s="10">
        <f t="shared" si="9"/>
        <v>29621</v>
      </c>
      <c r="L81" s="1" t="str">
        <f t="shared" si="10"/>
        <v/>
      </c>
      <c r="M81" s="1" t="str">
        <f t="shared" si="11"/>
        <v/>
      </c>
      <c r="N81" s="8" t="str">
        <f t="shared" si="12"/>
        <v/>
      </c>
      <c r="O81" s="59" t="str">
        <f t="shared" si="13"/>
        <v/>
      </c>
    </row>
    <row r="82" spans="1:15" s="1" customFormat="1">
      <c r="A82" s="6">
        <f t="shared" si="16"/>
        <v>3700</v>
      </c>
      <c r="B82" s="6">
        <f t="shared" si="1"/>
        <v>16710.5</v>
      </c>
      <c r="C82" s="8">
        <f t="shared" si="2"/>
        <v>0</v>
      </c>
      <c r="D82" s="6">
        <f t="shared" si="3"/>
        <v>0</v>
      </c>
      <c r="E82" s="6">
        <f t="shared" si="17"/>
        <v>3700</v>
      </c>
      <c r="F82" s="6">
        <f t="shared" si="4"/>
        <v>0</v>
      </c>
      <c r="G82" s="8">
        <f t="shared" si="5"/>
        <v>0</v>
      </c>
      <c r="H82" s="6">
        <f t="shared" si="6"/>
        <v>0</v>
      </c>
      <c r="I82" s="9">
        <f t="shared" si="7"/>
        <v>0</v>
      </c>
      <c r="J82" s="6">
        <f t="shared" si="8"/>
        <v>29721</v>
      </c>
      <c r="K82" s="10">
        <f t="shared" si="9"/>
        <v>29721</v>
      </c>
      <c r="L82" s="1" t="str">
        <f t="shared" si="10"/>
        <v/>
      </c>
      <c r="M82" s="1" t="str">
        <f t="shared" si="11"/>
        <v/>
      </c>
      <c r="N82" s="8" t="str">
        <f t="shared" si="12"/>
        <v/>
      </c>
      <c r="O82" s="59" t="str">
        <f t="shared" si="13"/>
        <v/>
      </c>
    </row>
    <row r="83" spans="1:15" s="1" customFormat="1">
      <c r="A83" s="6">
        <f t="shared" si="16"/>
        <v>3800</v>
      </c>
      <c r="B83" s="6">
        <f t="shared" si="1"/>
        <v>16810.5</v>
      </c>
      <c r="C83" s="8">
        <f t="shared" si="2"/>
        <v>0</v>
      </c>
      <c r="D83" s="6">
        <f t="shared" si="3"/>
        <v>0</v>
      </c>
      <c r="E83" s="6">
        <f t="shared" si="17"/>
        <v>3800</v>
      </c>
      <c r="F83" s="6">
        <f t="shared" si="4"/>
        <v>0</v>
      </c>
      <c r="G83" s="8">
        <f t="shared" si="5"/>
        <v>0</v>
      </c>
      <c r="H83" s="6">
        <f t="shared" si="6"/>
        <v>0</v>
      </c>
      <c r="I83" s="9">
        <f t="shared" si="7"/>
        <v>0</v>
      </c>
      <c r="J83" s="6">
        <f t="shared" si="8"/>
        <v>29821</v>
      </c>
      <c r="K83" s="10">
        <f t="shared" si="9"/>
        <v>29821</v>
      </c>
      <c r="L83" s="1" t="str">
        <f t="shared" si="10"/>
        <v/>
      </c>
      <c r="M83" s="1" t="str">
        <f t="shared" si="11"/>
        <v/>
      </c>
      <c r="N83" s="8" t="str">
        <f t="shared" si="12"/>
        <v/>
      </c>
      <c r="O83" s="59" t="str">
        <f t="shared" si="13"/>
        <v/>
      </c>
    </row>
    <row r="84" spans="1:15" s="1" customFormat="1">
      <c r="A84" s="6">
        <f t="shared" si="16"/>
        <v>3900</v>
      </c>
      <c r="B84" s="6">
        <f t="shared" si="1"/>
        <v>16910.5</v>
      </c>
      <c r="C84" s="8">
        <f t="shared" si="2"/>
        <v>0</v>
      </c>
      <c r="D84" s="6">
        <f t="shared" si="3"/>
        <v>0</v>
      </c>
      <c r="E84" s="6">
        <f t="shared" si="17"/>
        <v>3900</v>
      </c>
      <c r="F84" s="6">
        <f t="shared" si="4"/>
        <v>0</v>
      </c>
      <c r="G84" s="8">
        <f t="shared" si="5"/>
        <v>0</v>
      </c>
      <c r="H84" s="6">
        <f t="shared" si="6"/>
        <v>0</v>
      </c>
      <c r="I84" s="9">
        <f t="shared" si="7"/>
        <v>0</v>
      </c>
      <c r="J84" s="6">
        <f t="shared" si="8"/>
        <v>29921</v>
      </c>
      <c r="K84" s="10">
        <f t="shared" si="9"/>
        <v>29921</v>
      </c>
      <c r="L84" s="1" t="str">
        <f t="shared" si="10"/>
        <v/>
      </c>
      <c r="M84" s="1" t="str">
        <f t="shared" si="11"/>
        <v/>
      </c>
      <c r="N84" s="8" t="str">
        <f t="shared" si="12"/>
        <v/>
      </c>
      <c r="O84" s="59" t="str">
        <f t="shared" si="13"/>
        <v/>
      </c>
    </row>
    <row r="85" spans="1:15" s="1" customFormat="1">
      <c r="A85" s="6">
        <f t="shared" si="16"/>
        <v>4000</v>
      </c>
      <c r="B85" s="6">
        <f t="shared" si="1"/>
        <v>17010.5</v>
      </c>
      <c r="C85" s="8">
        <f t="shared" si="2"/>
        <v>0</v>
      </c>
      <c r="D85" s="6">
        <f t="shared" si="3"/>
        <v>0</v>
      </c>
      <c r="E85" s="6">
        <f t="shared" si="17"/>
        <v>4000</v>
      </c>
      <c r="F85" s="6">
        <f t="shared" si="4"/>
        <v>0</v>
      </c>
      <c r="G85" s="8">
        <f t="shared" si="5"/>
        <v>0</v>
      </c>
      <c r="H85" s="6">
        <f t="shared" si="6"/>
        <v>0</v>
      </c>
      <c r="I85" s="9">
        <f t="shared" si="7"/>
        <v>0</v>
      </c>
      <c r="J85" s="6">
        <f t="shared" si="8"/>
        <v>30021</v>
      </c>
      <c r="K85" s="10">
        <f t="shared" si="9"/>
        <v>30021</v>
      </c>
      <c r="L85" s="1" t="str">
        <f t="shared" si="10"/>
        <v/>
      </c>
      <c r="M85" s="1" t="str">
        <f t="shared" si="11"/>
        <v/>
      </c>
      <c r="N85" s="8" t="str">
        <f t="shared" si="12"/>
        <v/>
      </c>
      <c r="O85" s="59" t="str">
        <f t="shared" si="13"/>
        <v/>
      </c>
    </row>
    <row r="86" spans="1:15" s="1" customFormat="1">
      <c r="A86" s="6">
        <f t="shared" si="16"/>
        <v>4100</v>
      </c>
      <c r="B86" s="6">
        <f t="shared" si="1"/>
        <v>17110.5</v>
      </c>
      <c r="C86" s="8">
        <f t="shared" si="2"/>
        <v>0</v>
      </c>
      <c r="D86" s="6">
        <f t="shared" si="3"/>
        <v>0</v>
      </c>
      <c r="E86" s="6">
        <f t="shared" si="17"/>
        <v>4100</v>
      </c>
      <c r="F86" s="6">
        <f t="shared" si="4"/>
        <v>0</v>
      </c>
      <c r="G86" s="8">
        <f t="shared" si="5"/>
        <v>0</v>
      </c>
      <c r="H86" s="6">
        <f t="shared" si="6"/>
        <v>0</v>
      </c>
      <c r="I86" s="9">
        <f t="shared" si="7"/>
        <v>0</v>
      </c>
      <c r="J86" s="6">
        <f t="shared" si="8"/>
        <v>30121</v>
      </c>
      <c r="K86" s="10">
        <f t="shared" si="9"/>
        <v>30121</v>
      </c>
      <c r="L86" s="1" t="str">
        <f t="shared" si="10"/>
        <v/>
      </c>
      <c r="M86" s="1" t="str">
        <f t="shared" si="11"/>
        <v/>
      </c>
      <c r="N86" s="8" t="str">
        <f t="shared" si="12"/>
        <v/>
      </c>
      <c r="O86" s="59" t="str">
        <f t="shared" si="13"/>
        <v/>
      </c>
    </row>
    <row r="87" spans="1:15" s="1" customFormat="1">
      <c r="A87" s="6">
        <f t="shared" si="16"/>
        <v>4200</v>
      </c>
      <c r="B87" s="6">
        <f t="shared" si="1"/>
        <v>17210.5</v>
      </c>
      <c r="C87" s="8">
        <f t="shared" si="2"/>
        <v>0</v>
      </c>
      <c r="D87" s="6">
        <f t="shared" si="3"/>
        <v>0</v>
      </c>
      <c r="E87" s="6">
        <f t="shared" si="17"/>
        <v>4200</v>
      </c>
      <c r="F87" s="6">
        <f t="shared" si="4"/>
        <v>0</v>
      </c>
      <c r="G87" s="8">
        <f t="shared" si="5"/>
        <v>0</v>
      </c>
      <c r="H87" s="6">
        <f t="shared" si="6"/>
        <v>0</v>
      </c>
      <c r="I87" s="9">
        <f t="shared" si="7"/>
        <v>0</v>
      </c>
      <c r="J87" s="6">
        <f t="shared" si="8"/>
        <v>30221</v>
      </c>
      <c r="K87" s="10">
        <f t="shared" si="9"/>
        <v>30221</v>
      </c>
      <c r="L87" s="1" t="str">
        <f t="shared" si="10"/>
        <v/>
      </c>
      <c r="M87" s="1" t="str">
        <f t="shared" si="11"/>
        <v/>
      </c>
      <c r="N87" s="8" t="str">
        <f t="shared" si="12"/>
        <v/>
      </c>
      <c r="O87" s="59" t="str">
        <f t="shared" si="13"/>
        <v/>
      </c>
    </row>
    <row r="88" spans="1:15" s="1" customFormat="1">
      <c r="A88" s="6">
        <f t="shared" si="16"/>
        <v>4300</v>
      </c>
      <c r="B88" s="6">
        <f t="shared" si="1"/>
        <v>17310.5</v>
      </c>
      <c r="C88" s="8">
        <f t="shared" si="2"/>
        <v>0</v>
      </c>
      <c r="D88" s="6">
        <f t="shared" si="3"/>
        <v>0</v>
      </c>
      <c r="E88" s="6">
        <f t="shared" si="17"/>
        <v>4300</v>
      </c>
      <c r="F88" s="6">
        <f t="shared" si="4"/>
        <v>0</v>
      </c>
      <c r="G88" s="8">
        <f t="shared" si="5"/>
        <v>0</v>
      </c>
      <c r="H88" s="6">
        <f t="shared" si="6"/>
        <v>0</v>
      </c>
      <c r="I88" s="9">
        <f t="shared" si="7"/>
        <v>0</v>
      </c>
      <c r="J88" s="6">
        <f t="shared" si="8"/>
        <v>30321</v>
      </c>
      <c r="K88" s="10">
        <f t="shared" si="9"/>
        <v>30321</v>
      </c>
      <c r="L88" s="1" t="str">
        <f t="shared" si="10"/>
        <v/>
      </c>
      <c r="M88" s="1" t="str">
        <f t="shared" si="11"/>
        <v/>
      </c>
      <c r="N88" s="8" t="str">
        <f t="shared" si="12"/>
        <v/>
      </c>
      <c r="O88" s="59" t="str">
        <f t="shared" si="13"/>
        <v/>
      </c>
    </row>
    <row r="89" spans="1:15" s="1" customFormat="1">
      <c r="A89" s="6">
        <f t="shared" si="16"/>
        <v>4400</v>
      </c>
      <c r="B89" s="6">
        <f t="shared" si="1"/>
        <v>17410.5</v>
      </c>
      <c r="C89" s="8">
        <f t="shared" si="2"/>
        <v>0</v>
      </c>
      <c r="D89" s="6">
        <f t="shared" si="3"/>
        <v>0</v>
      </c>
      <c r="E89" s="6">
        <f t="shared" si="17"/>
        <v>4400</v>
      </c>
      <c r="F89" s="6">
        <f t="shared" si="4"/>
        <v>0</v>
      </c>
      <c r="G89" s="8">
        <f t="shared" si="5"/>
        <v>0</v>
      </c>
      <c r="H89" s="6">
        <f t="shared" si="6"/>
        <v>0</v>
      </c>
      <c r="I89" s="9">
        <f t="shared" si="7"/>
        <v>0</v>
      </c>
      <c r="J89" s="6">
        <f t="shared" si="8"/>
        <v>30421</v>
      </c>
      <c r="K89" s="10">
        <f t="shared" si="9"/>
        <v>30421</v>
      </c>
      <c r="L89" s="1" t="str">
        <f t="shared" si="10"/>
        <v/>
      </c>
      <c r="M89" s="1" t="str">
        <f t="shared" si="11"/>
        <v/>
      </c>
      <c r="N89" s="8" t="str">
        <f t="shared" si="12"/>
        <v/>
      </c>
      <c r="O89" s="59" t="str">
        <f t="shared" si="13"/>
        <v/>
      </c>
    </row>
    <row r="90" spans="1:15" s="1" customFormat="1">
      <c r="A90" s="6">
        <f t="shared" si="16"/>
        <v>4500</v>
      </c>
      <c r="B90" s="6">
        <f t="shared" si="1"/>
        <v>17510.5</v>
      </c>
      <c r="C90" s="8">
        <f t="shared" si="2"/>
        <v>0</v>
      </c>
      <c r="D90" s="6">
        <f t="shared" si="3"/>
        <v>0</v>
      </c>
      <c r="E90" s="6">
        <f t="shared" si="17"/>
        <v>4500</v>
      </c>
      <c r="F90" s="6">
        <f t="shared" si="4"/>
        <v>0</v>
      </c>
      <c r="G90" s="8">
        <f t="shared" si="5"/>
        <v>0</v>
      </c>
      <c r="H90" s="6">
        <f t="shared" si="6"/>
        <v>0</v>
      </c>
      <c r="I90" s="9">
        <f t="shared" si="7"/>
        <v>0</v>
      </c>
      <c r="J90" s="6">
        <f t="shared" si="8"/>
        <v>30521</v>
      </c>
      <c r="K90" s="10">
        <f t="shared" si="9"/>
        <v>30521</v>
      </c>
      <c r="L90" s="1" t="str">
        <f t="shared" si="10"/>
        <v/>
      </c>
      <c r="M90" s="1" t="str">
        <f t="shared" si="11"/>
        <v/>
      </c>
      <c r="N90" s="8" t="str">
        <f t="shared" si="12"/>
        <v/>
      </c>
      <c r="O90" s="59" t="str">
        <f t="shared" si="13"/>
        <v/>
      </c>
    </row>
    <row r="91" spans="1:15" s="1" customFormat="1">
      <c r="A91" s="6">
        <f t="shared" si="16"/>
        <v>4600</v>
      </c>
      <c r="B91" s="6">
        <f t="shared" si="1"/>
        <v>17610.5</v>
      </c>
      <c r="C91" s="8">
        <f t="shared" si="2"/>
        <v>0</v>
      </c>
      <c r="D91" s="6">
        <f t="shared" si="3"/>
        <v>0</v>
      </c>
      <c r="E91" s="6">
        <f t="shared" si="17"/>
        <v>4600</v>
      </c>
      <c r="F91" s="6">
        <f t="shared" si="4"/>
        <v>0</v>
      </c>
      <c r="G91" s="8">
        <f t="shared" si="5"/>
        <v>0</v>
      </c>
      <c r="H91" s="6">
        <f t="shared" si="6"/>
        <v>0</v>
      </c>
      <c r="I91" s="9">
        <f t="shared" si="7"/>
        <v>0</v>
      </c>
      <c r="J91" s="6">
        <f t="shared" si="8"/>
        <v>30621</v>
      </c>
      <c r="K91" s="10">
        <f t="shared" si="9"/>
        <v>30621</v>
      </c>
      <c r="L91" s="1" t="str">
        <f t="shared" si="10"/>
        <v/>
      </c>
      <c r="M91" s="1" t="str">
        <f t="shared" si="11"/>
        <v/>
      </c>
      <c r="N91" s="8" t="str">
        <f t="shared" si="12"/>
        <v/>
      </c>
      <c r="O91" s="59" t="str">
        <f t="shared" si="13"/>
        <v/>
      </c>
    </row>
    <row r="92" spans="1:15" s="1" customFormat="1">
      <c r="A92" s="6">
        <f t="shared" si="16"/>
        <v>4700</v>
      </c>
      <c r="B92" s="6">
        <f t="shared" si="1"/>
        <v>17710.5</v>
      </c>
      <c r="C92" s="8">
        <f t="shared" si="2"/>
        <v>0</v>
      </c>
      <c r="D92" s="6">
        <f t="shared" si="3"/>
        <v>0</v>
      </c>
      <c r="E92" s="6">
        <f t="shared" si="17"/>
        <v>4700</v>
      </c>
      <c r="F92" s="6">
        <f t="shared" si="4"/>
        <v>0</v>
      </c>
      <c r="G92" s="8">
        <f t="shared" si="5"/>
        <v>0</v>
      </c>
      <c r="H92" s="6">
        <f t="shared" si="6"/>
        <v>0</v>
      </c>
      <c r="I92" s="9">
        <f t="shared" si="7"/>
        <v>0</v>
      </c>
      <c r="J92" s="6">
        <f t="shared" si="8"/>
        <v>30721</v>
      </c>
      <c r="K92" s="10">
        <f t="shared" si="9"/>
        <v>30721</v>
      </c>
      <c r="L92" s="1" t="str">
        <f t="shared" si="10"/>
        <v/>
      </c>
      <c r="M92" s="1" t="str">
        <f t="shared" si="11"/>
        <v/>
      </c>
      <c r="N92" s="8" t="str">
        <f t="shared" si="12"/>
        <v/>
      </c>
      <c r="O92" s="59" t="str">
        <f t="shared" si="13"/>
        <v/>
      </c>
    </row>
    <row r="93" spans="1:15" s="1" customFormat="1">
      <c r="A93" s="6">
        <f t="shared" si="16"/>
        <v>4800</v>
      </c>
      <c r="B93" s="6">
        <f t="shared" si="1"/>
        <v>17810.5</v>
      </c>
      <c r="C93" s="8">
        <f t="shared" si="2"/>
        <v>0</v>
      </c>
      <c r="D93" s="6">
        <f t="shared" si="3"/>
        <v>0</v>
      </c>
      <c r="E93" s="6">
        <f t="shared" si="17"/>
        <v>4800</v>
      </c>
      <c r="F93" s="6">
        <f t="shared" si="4"/>
        <v>0</v>
      </c>
      <c r="G93" s="8">
        <f t="shared" si="5"/>
        <v>0</v>
      </c>
      <c r="H93" s="6">
        <f t="shared" si="6"/>
        <v>0</v>
      </c>
      <c r="I93" s="9">
        <f t="shared" si="7"/>
        <v>0</v>
      </c>
      <c r="J93" s="6">
        <f t="shared" si="8"/>
        <v>30821</v>
      </c>
      <c r="K93" s="10">
        <f t="shared" si="9"/>
        <v>30821</v>
      </c>
      <c r="L93" s="1" t="str">
        <f t="shared" si="10"/>
        <v/>
      </c>
      <c r="M93" s="1" t="str">
        <f t="shared" si="11"/>
        <v/>
      </c>
      <c r="N93" s="8" t="str">
        <f t="shared" si="12"/>
        <v/>
      </c>
      <c r="O93" s="59" t="str">
        <f t="shared" si="13"/>
        <v/>
      </c>
    </row>
    <row r="94" spans="1:15" s="1" customFormat="1">
      <c r="A94" s="6">
        <f t="shared" si="16"/>
        <v>4900</v>
      </c>
      <c r="B94" s="6">
        <f t="shared" si="1"/>
        <v>17910.5</v>
      </c>
      <c r="C94" s="8">
        <f t="shared" si="2"/>
        <v>0</v>
      </c>
      <c r="D94" s="6">
        <f t="shared" si="3"/>
        <v>0</v>
      </c>
      <c r="E94" s="6">
        <f t="shared" si="17"/>
        <v>4900</v>
      </c>
      <c r="F94" s="6">
        <f t="shared" si="4"/>
        <v>0</v>
      </c>
      <c r="G94" s="8">
        <f t="shared" si="5"/>
        <v>0</v>
      </c>
      <c r="H94" s="6">
        <f t="shared" si="6"/>
        <v>0</v>
      </c>
      <c r="I94" s="9">
        <f t="shared" si="7"/>
        <v>0</v>
      </c>
      <c r="J94" s="6">
        <f t="shared" si="8"/>
        <v>30921</v>
      </c>
      <c r="K94" s="10">
        <f t="shared" si="9"/>
        <v>30921</v>
      </c>
      <c r="L94" s="1" t="str">
        <f t="shared" si="10"/>
        <v/>
      </c>
      <c r="M94" s="1" t="str">
        <f t="shared" si="11"/>
        <v/>
      </c>
      <c r="N94" s="8" t="str">
        <f t="shared" si="12"/>
        <v/>
      </c>
      <c r="O94" s="59" t="str">
        <f t="shared" si="13"/>
        <v/>
      </c>
    </row>
    <row r="95" spans="1:15" s="1" customFormat="1">
      <c r="A95" s="6">
        <f t="shared" si="16"/>
        <v>5000</v>
      </c>
      <c r="B95" s="6">
        <f t="shared" si="1"/>
        <v>18010.5</v>
      </c>
      <c r="C95" s="8">
        <f t="shared" si="2"/>
        <v>0</v>
      </c>
      <c r="D95" s="6">
        <f t="shared" si="3"/>
        <v>0</v>
      </c>
      <c r="E95" s="6">
        <f t="shared" si="17"/>
        <v>5000</v>
      </c>
      <c r="F95" s="6">
        <f t="shared" si="4"/>
        <v>0</v>
      </c>
      <c r="G95" s="8">
        <f t="shared" si="5"/>
        <v>0</v>
      </c>
      <c r="H95" s="6">
        <f t="shared" si="6"/>
        <v>0</v>
      </c>
      <c r="I95" s="9">
        <f t="shared" si="7"/>
        <v>0</v>
      </c>
      <c r="J95" s="6">
        <f t="shared" si="8"/>
        <v>31021</v>
      </c>
      <c r="K95" s="10">
        <f t="shared" si="9"/>
        <v>31021</v>
      </c>
      <c r="L95" s="1" t="str">
        <f t="shared" si="10"/>
        <v/>
      </c>
      <c r="M95" s="1" t="str">
        <f t="shared" si="11"/>
        <v/>
      </c>
      <c r="N95" s="8" t="str">
        <f t="shared" si="12"/>
        <v/>
      </c>
      <c r="O95" s="59" t="str">
        <f t="shared" si="13"/>
        <v/>
      </c>
    </row>
    <row r="96" spans="1:15" s="1" customFormat="1">
      <c r="A96" s="6">
        <f t="shared" si="16"/>
        <v>5100</v>
      </c>
      <c r="B96" s="6">
        <f t="shared" si="1"/>
        <v>18110.5</v>
      </c>
      <c r="C96" s="8">
        <f t="shared" si="2"/>
        <v>0</v>
      </c>
      <c r="D96" s="6">
        <f t="shared" si="3"/>
        <v>0</v>
      </c>
      <c r="E96" s="6">
        <f t="shared" si="17"/>
        <v>5100</v>
      </c>
      <c r="F96" s="6">
        <f t="shared" si="4"/>
        <v>0</v>
      </c>
      <c r="G96" s="8">
        <f t="shared" si="5"/>
        <v>0</v>
      </c>
      <c r="H96" s="6">
        <f t="shared" si="6"/>
        <v>0</v>
      </c>
      <c r="I96" s="9">
        <f t="shared" si="7"/>
        <v>0</v>
      </c>
      <c r="J96" s="6">
        <f t="shared" si="8"/>
        <v>31121</v>
      </c>
      <c r="K96" s="10">
        <f t="shared" si="9"/>
        <v>31121</v>
      </c>
      <c r="L96" s="1" t="str">
        <f t="shared" si="10"/>
        <v/>
      </c>
      <c r="M96" s="1" t="str">
        <f t="shared" si="11"/>
        <v/>
      </c>
      <c r="N96" s="8" t="str">
        <f t="shared" si="12"/>
        <v/>
      </c>
      <c r="O96" s="59" t="str">
        <f t="shared" si="13"/>
        <v/>
      </c>
    </row>
    <row r="97" spans="1:15" s="1" customFormat="1">
      <c r="A97" s="6">
        <f t="shared" si="16"/>
        <v>5200</v>
      </c>
      <c r="B97" s="6">
        <f t="shared" si="1"/>
        <v>18210.5</v>
      </c>
      <c r="C97" s="8">
        <f t="shared" si="2"/>
        <v>0</v>
      </c>
      <c r="D97" s="6">
        <f t="shared" si="3"/>
        <v>0</v>
      </c>
      <c r="E97" s="6">
        <f t="shared" si="17"/>
        <v>5200</v>
      </c>
      <c r="F97" s="6">
        <f t="shared" si="4"/>
        <v>0</v>
      </c>
      <c r="G97" s="8">
        <f t="shared" si="5"/>
        <v>0</v>
      </c>
      <c r="H97" s="6">
        <f t="shared" si="6"/>
        <v>0</v>
      </c>
      <c r="I97" s="9">
        <f t="shared" si="7"/>
        <v>0</v>
      </c>
      <c r="J97" s="6">
        <f t="shared" si="8"/>
        <v>31221</v>
      </c>
      <c r="K97" s="10">
        <f t="shared" si="9"/>
        <v>31221</v>
      </c>
      <c r="L97" s="1" t="str">
        <f t="shared" si="10"/>
        <v/>
      </c>
      <c r="M97" s="1" t="str">
        <f t="shared" si="11"/>
        <v/>
      </c>
      <c r="N97" s="8" t="str">
        <f t="shared" si="12"/>
        <v/>
      </c>
      <c r="O97" s="59" t="str">
        <f t="shared" si="13"/>
        <v/>
      </c>
    </row>
    <row r="98" spans="1:15" s="1" customFormat="1">
      <c r="A98" s="6">
        <f t="shared" si="16"/>
        <v>5300</v>
      </c>
      <c r="B98" s="6">
        <f t="shared" si="1"/>
        <v>18310.5</v>
      </c>
      <c r="C98" s="8">
        <f t="shared" si="2"/>
        <v>0</v>
      </c>
      <c r="D98" s="6">
        <f t="shared" si="3"/>
        <v>0</v>
      </c>
      <c r="E98" s="6">
        <f t="shared" si="17"/>
        <v>5300</v>
      </c>
      <c r="F98" s="6">
        <f t="shared" si="4"/>
        <v>0</v>
      </c>
      <c r="G98" s="8">
        <f t="shared" si="5"/>
        <v>0</v>
      </c>
      <c r="H98" s="6">
        <f t="shared" si="6"/>
        <v>0</v>
      </c>
      <c r="I98" s="9">
        <f t="shared" si="7"/>
        <v>0</v>
      </c>
      <c r="J98" s="6">
        <f t="shared" si="8"/>
        <v>31321</v>
      </c>
      <c r="K98" s="10">
        <f t="shared" si="9"/>
        <v>31321</v>
      </c>
      <c r="L98" s="1" t="str">
        <f t="shared" si="10"/>
        <v/>
      </c>
      <c r="M98" s="1" t="str">
        <f t="shared" si="11"/>
        <v/>
      </c>
      <c r="N98" s="8" t="str">
        <f t="shared" si="12"/>
        <v/>
      </c>
      <c r="O98" s="59" t="str">
        <f t="shared" si="13"/>
        <v/>
      </c>
    </row>
    <row r="99" spans="1:15" s="1" customFormat="1">
      <c r="A99" s="6">
        <f t="shared" si="16"/>
        <v>5400</v>
      </c>
      <c r="B99" s="6">
        <f t="shared" si="1"/>
        <v>18410.5</v>
      </c>
      <c r="C99" s="8">
        <f t="shared" si="2"/>
        <v>0</v>
      </c>
      <c r="D99" s="6">
        <f t="shared" si="3"/>
        <v>0</v>
      </c>
      <c r="E99" s="6">
        <f t="shared" si="17"/>
        <v>5400</v>
      </c>
      <c r="F99" s="6">
        <f t="shared" si="4"/>
        <v>0</v>
      </c>
      <c r="G99" s="8">
        <f t="shared" si="5"/>
        <v>0</v>
      </c>
      <c r="H99" s="6">
        <f t="shared" si="6"/>
        <v>0</v>
      </c>
      <c r="I99" s="9">
        <f t="shared" si="7"/>
        <v>0</v>
      </c>
      <c r="J99" s="6">
        <f t="shared" si="8"/>
        <v>31421</v>
      </c>
      <c r="K99" s="10">
        <f t="shared" si="9"/>
        <v>31421</v>
      </c>
      <c r="L99" s="1" t="str">
        <f t="shared" si="10"/>
        <v/>
      </c>
      <c r="M99" s="1" t="str">
        <f t="shared" si="11"/>
        <v/>
      </c>
      <c r="N99" s="8" t="str">
        <f t="shared" si="12"/>
        <v/>
      </c>
      <c r="O99" s="59" t="str">
        <f t="shared" si="13"/>
        <v/>
      </c>
    </row>
    <row r="100" spans="1:15" s="1" customFormat="1">
      <c r="A100" s="6">
        <f t="shared" si="16"/>
        <v>5500</v>
      </c>
      <c r="B100" s="6">
        <f t="shared" si="1"/>
        <v>18510.5</v>
      </c>
      <c r="C100" s="8">
        <f t="shared" si="2"/>
        <v>0</v>
      </c>
      <c r="D100" s="6">
        <f t="shared" si="3"/>
        <v>0</v>
      </c>
      <c r="E100" s="6">
        <f t="shared" si="17"/>
        <v>5500</v>
      </c>
      <c r="F100" s="6">
        <f t="shared" si="4"/>
        <v>0</v>
      </c>
      <c r="G100" s="8">
        <f t="shared" si="5"/>
        <v>0</v>
      </c>
      <c r="H100" s="6">
        <f t="shared" si="6"/>
        <v>0</v>
      </c>
      <c r="I100" s="9">
        <f t="shared" si="7"/>
        <v>0</v>
      </c>
      <c r="J100" s="6">
        <f t="shared" si="8"/>
        <v>31521</v>
      </c>
      <c r="K100" s="10">
        <f t="shared" si="9"/>
        <v>31521</v>
      </c>
      <c r="L100" s="1" t="str">
        <f t="shared" si="10"/>
        <v/>
      </c>
      <c r="M100" s="1" t="str">
        <f t="shared" si="11"/>
        <v/>
      </c>
      <c r="N100" s="8" t="str">
        <f t="shared" si="12"/>
        <v/>
      </c>
      <c r="O100" s="59" t="str">
        <f t="shared" si="13"/>
        <v/>
      </c>
    </row>
    <row r="101" spans="1:15" s="1" customFormat="1">
      <c r="A101" s="6">
        <f t="shared" si="16"/>
        <v>5600</v>
      </c>
      <c r="B101" s="6">
        <f t="shared" si="1"/>
        <v>18610.5</v>
      </c>
      <c r="C101" s="8">
        <f t="shared" si="2"/>
        <v>0</v>
      </c>
      <c r="D101" s="6">
        <f t="shared" si="3"/>
        <v>0</v>
      </c>
      <c r="E101" s="6">
        <f t="shared" si="17"/>
        <v>5600</v>
      </c>
      <c r="F101" s="6">
        <f t="shared" si="4"/>
        <v>0</v>
      </c>
      <c r="G101" s="8">
        <f t="shared" si="5"/>
        <v>0</v>
      </c>
      <c r="H101" s="6">
        <f t="shared" si="6"/>
        <v>0</v>
      </c>
      <c r="I101" s="9">
        <f t="shared" si="7"/>
        <v>0</v>
      </c>
      <c r="J101" s="6">
        <f t="shared" si="8"/>
        <v>31621</v>
      </c>
      <c r="K101" s="10">
        <f t="shared" si="9"/>
        <v>31621</v>
      </c>
      <c r="L101" s="1" t="str">
        <f t="shared" si="10"/>
        <v/>
      </c>
      <c r="M101" s="1" t="str">
        <f t="shared" si="11"/>
        <v/>
      </c>
      <c r="N101" s="8" t="str">
        <f t="shared" si="12"/>
        <v/>
      </c>
      <c r="O101" s="59" t="str">
        <f t="shared" si="13"/>
        <v/>
      </c>
    </row>
    <row r="102" spans="1:15" s="1" customFormat="1">
      <c r="A102" s="6">
        <f t="shared" si="16"/>
        <v>5700</v>
      </c>
      <c r="B102" s="6">
        <f t="shared" si="1"/>
        <v>18710.5</v>
      </c>
      <c r="C102" s="8">
        <f t="shared" si="2"/>
        <v>0</v>
      </c>
      <c r="D102" s="6">
        <f t="shared" si="3"/>
        <v>0</v>
      </c>
      <c r="E102" s="6">
        <f t="shared" si="17"/>
        <v>5700</v>
      </c>
      <c r="F102" s="6">
        <f t="shared" si="4"/>
        <v>0</v>
      </c>
      <c r="G102" s="8">
        <f t="shared" si="5"/>
        <v>0</v>
      </c>
      <c r="H102" s="6">
        <f t="shared" si="6"/>
        <v>0</v>
      </c>
      <c r="I102" s="9">
        <f t="shared" si="7"/>
        <v>0</v>
      </c>
      <c r="J102" s="6">
        <f t="shared" si="8"/>
        <v>31721</v>
      </c>
      <c r="K102" s="10">
        <f t="shared" si="9"/>
        <v>31721</v>
      </c>
      <c r="L102" s="1" t="str">
        <f t="shared" si="10"/>
        <v/>
      </c>
      <c r="M102" s="1" t="str">
        <f t="shared" si="11"/>
        <v/>
      </c>
      <c r="N102" s="8" t="str">
        <f t="shared" si="12"/>
        <v/>
      </c>
      <c r="O102" s="59" t="str">
        <f t="shared" si="13"/>
        <v/>
      </c>
    </row>
    <row r="103" spans="1:15" s="1" customFormat="1">
      <c r="A103" s="6">
        <f t="shared" si="16"/>
        <v>5800</v>
      </c>
      <c r="B103" s="6">
        <f t="shared" si="1"/>
        <v>18810.5</v>
      </c>
      <c r="C103" s="8">
        <f t="shared" si="2"/>
        <v>0</v>
      </c>
      <c r="D103" s="6">
        <f t="shared" si="3"/>
        <v>0</v>
      </c>
      <c r="E103" s="6">
        <f t="shared" si="17"/>
        <v>5800</v>
      </c>
      <c r="F103" s="6">
        <f t="shared" si="4"/>
        <v>0</v>
      </c>
      <c r="G103" s="8">
        <f t="shared" si="5"/>
        <v>0</v>
      </c>
      <c r="H103" s="6">
        <f t="shared" si="6"/>
        <v>0</v>
      </c>
      <c r="I103" s="9">
        <f t="shared" si="7"/>
        <v>0</v>
      </c>
      <c r="J103" s="6">
        <f t="shared" si="8"/>
        <v>31821</v>
      </c>
      <c r="K103" s="10">
        <f t="shared" si="9"/>
        <v>31821</v>
      </c>
      <c r="L103" s="1" t="str">
        <f t="shared" si="10"/>
        <v/>
      </c>
      <c r="M103" s="1" t="str">
        <f t="shared" si="11"/>
        <v/>
      </c>
      <c r="N103" s="8" t="str">
        <f t="shared" si="12"/>
        <v/>
      </c>
      <c r="O103" s="59" t="str">
        <f t="shared" si="13"/>
        <v/>
      </c>
    </row>
    <row r="104" spans="1:15" s="1" customFormat="1">
      <c r="A104" s="6">
        <f t="shared" si="16"/>
        <v>5900</v>
      </c>
      <c r="B104" s="6">
        <f t="shared" si="1"/>
        <v>18910.5</v>
      </c>
      <c r="C104" s="8">
        <f t="shared" si="2"/>
        <v>0</v>
      </c>
      <c r="D104" s="6">
        <f t="shared" si="3"/>
        <v>0</v>
      </c>
      <c r="E104" s="6">
        <f t="shared" si="17"/>
        <v>5900</v>
      </c>
      <c r="F104" s="6">
        <f t="shared" si="4"/>
        <v>0</v>
      </c>
      <c r="G104" s="8">
        <f t="shared" si="5"/>
        <v>0</v>
      </c>
      <c r="H104" s="6">
        <f t="shared" si="6"/>
        <v>0</v>
      </c>
      <c r="I104" s="9">
        <f t="shared" si="7"/>
        <v>0</v>
      </c>
      <c r="J104" s="6">
        <f t="shared" si="8"/>
        <v>31921</v>
      </c>
      <c r="K104" s="10">
        <f t="shared" si="9"/>
        <v>31921</v>
      </c>
      <c r="L104" s="1" t="str">
        <f t="shared" si="10"/>
        <v/>
      </c>
      <c r="M104" s="1" t="str">
        <f t="shared" si="11"/>
        <v/>
      </c>
      <c r="N104" s="8" t="str">
        <f t="shared" si="12"/>
        <v/>
      </c>
      <c r="O104" s="59" t="str">
        <f t="shared" si="13"/>
        <v/>
      </c>
    </row>
    <row r="105" spans="1:15" s="1" customFormat="1">
      <c r="A105" s="6">
        <f t="shared" si="16"/>
        <v>6000</v>
      </c>
      <c r="B105" s="6">
        <f t="shared" si="1"/>
        <v>19010.5</v>
      </c>
      <c r="C105" s="8">
        <f t="shared" si="2"/>
        <v>0</v>
      </c>
      <c r="D105" s="6">
        <f t="shared" si="3"/>
        <v>0</v>
      </c>
      <c r="E105" s="6">
        <f t="shared" si="17"/>
        <v>6000</v>
      </c>
      <c r="F105" s="6">
        <f t="shared" si="4"/>
        <v>0</v>
      </c>
      <c r="G105" s="8">
        <f t="shared" si="5"/>
        <v>0</v>
      </c>
      <c r="H105" s="6">
        <f t="shared" si="6"/>
        <v>0</v>
      </c>
      <c r="I105" s="9">
        <f t="shared" si="7"/>
        <v>0</v>
      </c>
      <c r="J105" s="6">
        <f t="shared" si="8"/>
        <v>32021</v>
      </c>
      <c r="K105" s="10">
        <f t="shared" si="9"/>
        <v>32021</v>
      </c>
      <c r="L105" s="1" t="str">
        <f t="shared" si="10"/>
        <v/>
      </c>
      <c r="M105" s="1" t="str">
        <f t="shared" si="11"/>
        <v/>
      </c>
      <c r="N105" s="8" t="str">
        <f t="shared" si="12"/>
        <v/>
      </c>
      <c r="O105" s="59" t="str">
        <f t="shared" si="13"/>
        <v/>
      </c>
    </row>
    <row r="106" spans="1:15" s="1" customFormat="1">
      <c r="A106" s="6">
        <f t="shared" si="16"/>
        <v>6100</v>
      </c>
      <c r="B106" s="6">
        <f t="shared" si="1"/>
        <v>19110.5</v>
      </c>
      <c r="C106" s="8">
        <f t="shared" si="2"/>
        <v>0</v>
      </c>
      <c r="D106" s="6">
        <f t="shared" si="3"/>
        <v>0</v>
      </c>
      <c r="E106" s="6">
        <f t="shared" si="17"/>
        <v>6100</v>
      </c>
      <c r="F106" s="6">
        <f t="shared" si="4"/>
        <v>0</v>
      </c>
      <c r="G106" s="8">
        <f t="shared" si="5"/>
        <v>0</v>
      </c>
      <c r="H106" s="6">
        <f t="shared" si="6"/>
        <v>0</v>
      </c>
      <c r="I106" s="9">
        <f t="shared" si="7"/>
        <v>0</v>
      </c>
      <c r="J106" s="6">
        <f t="shared" si="8"/>
        <v>32121</v>
      </c>
      <c r="K106" s="10">
        <f t="shared" si="9"/>
        <v>32121</v>
      </c>
      <c r="L106" s="1" t="str">
        <f t="shared" si="10"/>
        <v/>
      </c>
      <c r="M106" s="1" t="str">
        <f t="shared" si="11"/>
        <v/>
      </c>
      <c r="N106" s="8" t="str">
        <f t="shared" si="12"/>
        <v/>
      </c>
      <c r="O106" s="59" t="str">
        <f t="shared" si="13"/>
        <v/>
      </c>
    </row>
    <row r="107" spans="1:15" s="1" customFormat="1">
      <c r="A107" s="6">
        <f t="shared" si="16"/>
        <v>6200</v>
      </c>
      <c r="B107" s="6">
        <f t="shared" si="1"/>
        <v>19210.5</v>
      </c>
      <c r="C107" s="8">
        <f t="shared" si="2"/>
        <v>0</v>
      </c>
      <c r="D107" s="6">
        <f t="shared" si="3"/>
        <v>0</v>
      </c>
      <c r="E107" s="6">
        <f t="shared" si="17"/>
        <v>6200</v>
      </c>
      <c r="F107" s="6">
        <f t="shared" si="4"/>
        <v>0</v>
      </c>
      <c r="G107" s="8">
        <f t="shared" si="5"/>
        <v>0</v>
      </c>
      <c r="H107" s="6">
        <f t="shared" si="6"/>
        <v>0</v>
      </c>
      <c r="I107" s="9">
        <f t="shared" si="7"/>
        <v>0</v>
      </c>
      <c r="J107" s="6">
        <f t="shared" si="8"/>
        <v>32221</v>
      </c>
      <c r="K107" s="10">
        <f t="shared" si="9"/>
        <v>32221</v>
      </c>
      <c r="L107" s="1" t="str">
        <f t="shared" si="10"/>
        <v/>
      </c>
      <c r="M107" s="1" t="str">
        <f t="shared" si="11"/>
        <v/>
      </c>
      <c r="N107" s="8" t="str">
        <f t="shared" si="12"/>
        <v/>
      </c>
      <c r="O107" s="59" t="str">
        <f t="shared" si="13"/>
        <v/>
      </c>
    </row>
    <row r="108" spans="1:15" s="1" customFormat="1">
      <c r="A108" s="6">
        <f t="shared" si="16"/>
        <v>6300</v>
      </c>
      <c r="B108" s="6">
        <f t="shared" si="1"/>
        <v>19310.5</v>
      </c>
      <c r="C108" s="8">
        <f t="shared" si="2"/>
        <v>0</v>
      </c>
      <c r="D108" s="6">
        <f t="shared" si="3"/>
        <v>0</v>
      </c>
      <c r="E108" s="6">
        <f t="shared" si="17"/>
        <v>6300</v>
      </c>
      <c r="F108" s="6">
        <f t="shared" si="4"/>
        <v>0</v>
      </c>
      <c r="G108" s="8">
        <f t="shared" si="5"/>
        <v>0</v>
      </c>
      <c r="H108" s="6">
        <f t="shared" si="6"/>
        <v>0</v>
      </c>
      <c r="I108" s="9">
        <f t="shared" si="7"/>
        <v>0</v>
      </c>
      <c r="J108" s="6">
        <f t="shared" si="8"/>
        <v>32321</v>
      </c>
      <c r="K108" s="10">
        <f t="shared" si="9"/>
        <v>32321</v>
      </c>
      <c r="L108" s="1" t="str">
        <f t="shared" si="10"/>
        <v/>
      </c>
      <c r="M108" s="1" t="str">
        <f t="shared" si="11"/>
        <v/>
      </c>
      <c r="N108" s="8" t="str">
        <f t="shared" si="12"/>
        <v/>
      </c>
      <c r="O108" s="59" t="str">
        <f t="shared" si="13"/>
        <v/>
      </c>
    </row>
    <row r="109" spans="1:15" s="1" customFormat="1">
      <c r="A109" s="6">
        <f t="shared" si="16"/>
        <v>6400</v>
      </c>
      <c r="B109" s="6">
        <f t="shared" ref="B109:B172" si="18">B$38/2+A109</f>
        <v>19410.5</v>
      </c>
      <c r="C109" s="8">
        <f t="shared" ref="C109:C172" si="19">IF(B109&lt;C$38,0,IF(B109&lt;C$39,50%,85%))</f>
        <v>0</v>
      </c>
      <c r="D109" s="6">
        <f t="shared" ref="D109:D172" si="20">IF((B109-C$39)*0.85+6000&lt;D$40,IF(C109=0,0,IF(C109=0.5,(B109-C$38)*0.5,(B109-C$39)*0.85+6000)),D$40)</f>
        <v>0</v>
      </c>
      <c r="E109" s="6">
        <f t="shared" si="17"/>
        <v>6400</v>
      </c>
      <c r="F109" s="6">
        <f t="shared" ref="F109:F172" si="21">IF(E109&gt;G$40,E109-G$40,0)</f>
        <v>0</v>
      </c>
      <c r="G109" s="8">
        <f t="shared" ref="G109:G172" si="22">IF(F109=0,0,IF(F109&lt;H$38,0.1,IF(F109&lt;H$39,0.15,0.25)))</f>
        <v>0</v>
      </c>
      <c r="H109" s="6">
        <f t="shared" ref="H109:H172" si="23">IF(G109&lt;0.15,F109*0.1,IF(G109=0.15,(F109-H$38)*0.15+I$38,(F109-H$39)*0.25+I$39))</f>
        <v>0</v>
      </c>
      <c r="I109" s="9">
        <f t="shared" ref="I109:I172" si="24">IF(D109=D$40,0.25,G109*(1+C109))</f>
        <v>0</v>
      </c>
      <c r="J109" s="6">
        <f t="shared" ref="J109:J172" si="25">B$38+A109-H109</f>
        <v>32421</v>
      </c>
      <c r="K109" s="10">
        <f t="shared" ref="K109:K172" si="26">(B$38+A109)</f>
        <v>32421</v>
      </c>
      <c r="L109" s="1" t="str">
        <f t="shared" ref="L109:L172" si="27">IF(AND(I109=0.4625,I108&lt;&gt;0.4625),K109,"")</f>
        <v/>
      </c>
      <c r="M109" s="1" t="str">
        <f t="shared" ref="M109:M172" si="28">IF(AND(I109=0.4625,I110&lt;&gt;0.4625),K109,"")</f>
        <v/>
      </c>
      <c r="N109" s="8" t="str">
        <f t="shared" ref="N109:N172" si="29">IF(AND(K109-N$44&gt;=-100,K109-N$44&lt;=100),5%,"")</f>
        <v/>
      </c>
      <c r="O109" s="59" t="str">
        <f t="shared" si="13"/>
        <v/>
      </c>
    </row>
    <row r="110" spans="1:15" s="1" customFormat="1">
      <c r="A110" s="6">
        <f t="shared" si="16"/>
        <v>6500</v>
      </c>
      <c r="B110" s="6">
        <f t="shared" si="18"/>
        <v>19510.5</v>
      </c>
      <c r="C110" s="8">
        <f t="shared" si="19"/>
        <v>0</v>
      </c>
      <c r="D110" s="6">
        <f t="shared" si="20"/>
        <v>0</v>
      </c>
      <c r="E110" s="6">
        <f t="shared" si="17"/>
        <v>6500</v>
      </c>
      <c r="F110" s="6">
        <f t="shared" si="21"/>
        <v>0</v>
      </c>
      <c r="G110" s="8">
        <f t="shared" si="22"/>
        <v>0</v>
      </c>
      <c r="H110" s="6">
        <f t="shared" si="23"/>
        <v>0</v>
      </c>
      <c r="I110" s="9">
        <f t="shared" si="24"/>
        <v>0</v>
      </c>
      <c r="J110" s="6">
        <f t="shared" si="25"/>
        <v>32521</v>
      </c>
      <c r="K110" s="10">
        <f t="shared" si="26"/>
        <v>32521</v>
      </c>
      <c r="L110" s="1" t="str">
        <f t="shared" si="27"/>
        <v/>
      </c>
      <c r="M110" s="1" t="str">
        <f t="shared" si="28"/>
        <v/>
      </c>
      <c r="N110" s="8" t="str">
        <f t="shared" si="29"/>
        <v/>
      </c>
      <c r="O110" s="59" t="str">
        <f t="shared" ref="O110:O173" si="30">IF(N112=0.05,H112,"")</f>
        <v/>
      </c>
    </row>
    <row r="111" spans="1:15" s="1" customFormat="1">
      <c r="A111" s="6">
        <f t="shared" si="16"/>
        <v>6600</v>
      </c>
      <c r="B111" s="6">
        <f t="shared" si="18"/>
        <v>19610.5</v>
      </c>
      <c r="C111" s="8">
        <f t="shared" si="19"/>
        <v>0</v>
      </c>
      <c r="D111" s="6">
        <f t="shared" si="20"/>
        <v>0</v>
      </c>
      <c r="E111" s="6">
        <f t="shared" si="17"/>
        <v>6600</v>
      </c>
      <c r="F111" s="6">
        <f t="shared" si="21"/>
        <v>0</v>
      </c>
      <c r="G111" s="8">
        <f t="shared" si="22"/>
        <v>0</v>
      </c>
      <c r="H111" s="6">
        <f t="shared" si="23"/>
        <v>0</v>
      </c>
      <c r="I111" s="9">
        <f t="shared" si="24"/>
        <v>0</v>
      </c>
      <c r="J111" s="6">
        <f t="shared" si="25"/>
        <v>32621</v>
      </c>
      <c r="K111" s="10">
        <f t="shared" si="26"/>
        <v>32621</v>
      </c>
      <c r="L111" s="1" t="str">
        <f t="shared" si="27"/>
        <v/>
      </c>
      <c r="M111" s="1" t="str">
        <f t="shared" si="28"/>
        <v/>
      </c>
      <c r="N111" s="8" t="str">
        <f t="shared" si="29"/>
        <v/>
      </c>
      <c r="O111" s="59" t="str">
        <f t="shared" si="30"/>
        <v/>
      </c>
    </row>
    <row r="112" spans="1:15" s="1" customFormat="1">
      <c r="A112" s="6">
        <f t="shared" si="16"/>
        <v>6700</v>
      </c>
      <c r="B112" s="6">
        <f t="shared" si="18"/>
        <v>19710.5</v>
      </c>
      <c r="C112" s="8">
        <f t="shared" si="19"/>
        <v>0</v>
      </c>
      <c r="D112" s="6">
        <f t="shared" si="20"/>
        <v>0</v>
      </c>
      <c r="E112" s="6">
        <f t="shared" si="17"/>
        <v>6700</v>
      </c>
      <c r="F112" s="6">
        <f t="shared" si="21"/>
        <v>0</v>
      </c>
      <c r="G112" s="8">
        <f t="shared" si="22"/>
        <v>0</v>
      </c>
      <c r="H112" s="6">
        <f t="shared" si="23"/>
        <v>0</v>
      </c>
      <c r="I112" s="9">
        <f t="shared" si="24"/>
        <v>0</v>
      </c>
      <c r="J112" s="6">
        <f t="shared" si="25"/>
        <v>32721</v>
      </c>
      <c r="K112" s="10">
        <f t="shared" si="26"/>
        <v>32721</v>
      </c>
      <c r="L112" s="1" t="str">
        <f t="shared" si="27"/>
        <v/>
      </c>
      <c r="M112" s="1" t="str">
        <f t="shared" si="28"/>
        <v/>
      </c>
      <c r="N112" s="8" t="str">
        <f t="shared" si="29"/>
        <v/>
      </c>
      <c r="O112" s="59" t="str">
        <f t="shared" si="30"/>
        <v/>
      </c>
    </row>
    <row r="113" spans="1:15" s="1" customFormat="1">
      <c r="A113" s="6">
        <f t="shared" si="16"/>
        <v>6800</v>
      </c>
      <c r="B113" s="6">
        <f t="shared" si="18"/>
        <v>19810.5</v>
      </c>
      <c r="C113" s="8">
        <f t="shared" si="19"/>
        <v>0</v>
      </c>
      <c r="D113" s="6">
        <f t="shared" si="20"/>
        <v>0</v>
      </c>
      <c r="E113" s="6">
        <f t="shared" si="17"/>
        <v>6800</v>
      </c>
      <c r="F113" s="6">
        <f t="shared" si="21"/>
        <v>0</v>
      </c>
      <c r="G113" s="8">
        <f t="shared" si="22"/>
        <v>0</v>
      </c>
      <c r="H113" s="6">
        <f t="shared" si="23"/>
        <v>0</v>
      </c>
      <c r="I113" s="9">
        <f t="shared" si="24"/>
        <v>0</v>
      </c>
      <c r="J113" s="6">
        <f t="shared" si="25"/>
        <v>32821</v>
      </c>
      <c r="K113" s="10">
        <f t="shared" si="26"/>
        <v>32821</v>
      </c>
      <c r="L113" s="1" t="str">
        <f t="shared" si="27"/>
        <v/>
      </c>
      <c r="M113" s="1" t="str">
        <f t="shared" si="28"/>
        <v/>
      </c>
      <c r="N113" s="8" t="str">
        <f t="shared" si="29"/>
        <v/>
      </c>
      <c r="O113" s="59" t="str">
        <f t="shared" si="30"/>
        <v/>
      </c>
    </row>
    <row r="114" spans="1:15" s="1" customFormat="1">
      <c r="A114" s="6">
        <f t="shared" si="16"/>
        <v>6900</v>
      </c>
      <c r="B114" s="6">
        <f t="shared" si="18"/>
        <v>19910.5</v>
      </c>
      <c r="C114" s="8">
        <f t="shared" si="19"/>
        <v>0</v>
      </c>
      <c r="D114" s="6">
        <f t="shared" si="20"/>
        <v>0</v>
      </c>
      <c r="E114" s="6">
        <f t="shared" si="17"/>
        <v>6900</v>
      </c>
      <c r="F114" s="6">
        <f t="shared" si="21"/>
        <v>0</v>
      </c>
      <c r="G114" s="8">
        <f t="shared" si="22"/>
        <v>0</v>
      </c>
      <c r="H114" s="6">
        <f t="shared" si="23"/>
        <v>0</v>
      </c>
      <c r="I114" s="9">
        <f t="shared" si="24"/>
        <v>0</v>
      </c>
      <c r="J114" s="6">
        <f t="shared" si="25"/>
        <v>32921</v>
      </c>
      <c r="K114" s="10">
        <f t="shared" si="26"/>
        <v>32921</v>
      </c>
      <c r="L114" s="1" t="str">
        <f t="shared" si="27"/>
        <v/>
      </c>
      <c r="M114" s="1" t="str">
        <f t="shared" si="28"/>
        <v/>
      </c>
      <c r="N114" s="8" t="str">
        <f t="shared" si="29"/>
        <v/>
      </c>
      <c r="O114" s="59" t="str">
        <f t="shared" si="30"/>
        <v/>
      </c>
    </row>
    <row r="115" spans="1:15" s="1" customFormat="1">
      <c r="A115" s="6">
        <f t="shared" si="16"/>
        <v>7000</v>
      </c>
      <c r="B115" s="6">
        <f t="shared" si="18"/>
        <v>20010.5</v>
      </c>
      <c r="C115" s="8">
        <f t="shared" si="19"/>
        <v>0</v>
      </c>
      <c r="D115" s="6">
        <f t="shared" si="20"/>
        <v>0</v>
      </c>
      <c r="E115" s="6">
        <f t="shared" si="17"/>
        <v>7000</v>
      </c>
      <c r="F115" s="6">
        <f t="shared" si="21"/>
        <v>0</v>
      </c>
      <c r="G115" s="8">
        <f t="shared" si="22"/>
        <v>0</v>
      </c>
      <c r="H115" s="6">
        <f t="shared" si="23"/>
        <v>0</v>
      </c>
      <c r="I115" s="9">
        <f t="shared" si="24"/>
        <v>0</v>
      </c>
      <c r="J115" s="6">
        <f t="shared" si="25"/>
        <v>33021</v>
      </c>
      <c r="K115" s="10">
        <f t="shared" si="26"/>
        <v>33021</v>
      </c>
      <c r="L115" s="1" t="str">
        <f t="shared" si="27"/>
        <v/>
      </c>
      <c r="M115" s="1" t="str">
        <f t="shared" si="28"/>
        <v/>
      </c>
      <c r="N115" s="8" t="str">
        <f t="shared" si="29"/>
        <v/>
      </c>
      <c r="O115" s="59" t="str">
        <f t="shared" si="30"/>
        <v/>
      </c>
    </row>
    <row r="116" spans="1:15" s="1" customFormat="1">
      <c r="A116" s="6">
        <f t="shared" si="16"/>
        <v>7100</v>
      </c>
      <c r="B116" s="6">
        <f t="shared" si="18"/>
        <v>20110.5</v>
      </c>
      <c r="C116" s="8">
        <f t="shared" si="19"/>
        <v>0</v>
      </c>
      <c r="D116" s="6">
        <f t="shared" si="20"/>
        <v>0</v>
      </c>
      <c r="E116" s="6">
        <f t="shared" si="17"/>
        <v>7100</v>
      </c>
      <c r="F116" s="6">
        <f t="shared" si="21"/>
        <v>0</v>
      </c>
      <c r="G116" s="8">
        <f t="shared" si="22"/>
        <v>0</v>
      </c>
      <c r="H116" s="6">
        <f t="shared" si="23"/>
        <v>0</v>
      </c>
      <c r="I116" s="9">
        <f t="shared" si="24"/>
        <v>0</v>
      </c>
      <c r="J116" s="6">
        <f t="shared" si="25"/>
        <v>33121</v>
      </c>
      <c r="K116" s="10">
        <f t="shared" si="26"/>
        <v>33121</v>
      </c>
      <c r="L116" s="1" t="str">
        <f t="shared" si="27"/>
        <v/>
      </c>
      <c r="M116" s="1" t="str">
        <f t="shared" si="28"/>
        <v/>
      </c>
      <c r="N116" s="8" t="str">
        <f t="shared" si="29"/>
        <v/>
      </c>
      <c r="O116" s="59" t="str">
        <f t="shared" si="30"/>
        <v/>
      </c>
    </row>
    <row r="117" spans="1:15" s="1" customFormat="1">
      <c r="A117" s="6">
        <f t="shared" si="16"/>
        <v>7200</v>
      </c>
      <c r="B117" s="6">
        <f t="shared" si="18"/>
        <v>20210.5</v>
      </c>
      <c r="C117" s="8">
        <f t="shared" si="19"/>
        <v>0</v>
      </c>
      <c r="D117" s="6">
        <f t="shared" si="20"/>
        <v>0</v>
      </c>
      <c r="E117" s="6">
        <f t="shared" si="17"/>
        <v>7200</v>
      </c>
      <c r="F117" s="6">
        <f t="shared" si="21"/>
        <v>0</v>
      </c>
      <c r="G117" s="8">
        <f t="shared" si="22"/>
        <v>0</v>
      </c>
      <c r="H117" s="6">
        <f t="shared" si="23"/>
        <v>0</v>
      </c>
      <c r="I117" s="9">
        <f t="shared" si="24"/>
        <v>0</v>
      </c>
      <c r="J117" s="6">
        <f t="shared" si="25"/>
        <v>33221</v>
      </c>
      <c r="K117" s="10">
        <f t="shared" si="26"/>
        <v>33221</v>
      </c>
      <c r="L117" s="1" t="str">
        <f t="shared" si="27"/>
        <v/>
      </c>
      <c r="M117" s="1" t="str">
        <f t="shared" si="28"/>
        <v/>
      </c>
      <c r="N117" s="8" t="str">
        <f t="shared" si="29"/>
        <v/>
      </c>
      <c r="O117" s="59" t="str">
        <f t="shared" si="30"/>
        <v/>
      </c>
    </row>
    <row r="118" spans="1:15" s="1" customFormat="1">
      <c r="A118" s="6">
        <f t="shared" si="16"/>
        <v>7300</v>
      </c>
      <c r="B118" s="6">
        <f t="shared" si="18"/>
        <v>20310.5</v>
      </c>
      <c r="C118" s="8">
        <f t="shared" si="19"/>
        <v>0</v>
      </c>
      <c r="D118" s="6">
        <f t="shared" si="20"/>
        <v>0</v>
      </c>
      <c r="E118" s="6">
        <f t="shared" si="17"/>
        <v>7300</v>
      </c>
      <c r="F118" s="6">
        <f t="shared" si="21"/>
        <v>0</v>
      </c>
      <c r="G118" s="8">
        <f t="shared" si="22"/>
        <v>0</v>
      </c>
      <c r="H118" s="6">
        <f t="shared" si="23"/>
        <v>0</v>
      </c>
      <c r="I118" s="9">
        <f t="shared" si="24"/>
        <v>0</v>
      </c>
      <c r="J118" s="6">
        <f t="shared" si="25"/>
        <v>33321</v>
      </c>
      <c r="K118" s="10">
        <f t="shared" si="26"/>
        <v>33321</v>
      </c>
      <c r="L118" s="1" t="str">
        <f t="shared" si="27"/>
        <v/>
      </c>
      <c r="M118" s="1" t="str">
        <f t="shared" si="28"/>
        <v/>
      </c>
      <c r="N118" s="8" t="str">
        <f t="shared" si="29"/>
        <v/>
      </c>
      <c r="O118" s="59" t="str">
        <f t="shared" si="30"/>
        <v/>
      </c>
    </row>
    <row r="119" spans="1:15" s="1" customFormat="1">
      <c r="A119" s="6">
        <f t="shared" ref="A119:A182" si="31">A118+100</f>
        <v>7400</v>
      </c>
      <c r="B119" s="6">
        <f t="shared" si="18"/>
        <v>20410.5</v>
      </c>
      <c r="C119" s="8">
        <f t="shared" si="19"/>
        <v>0</v>
      </c>
      <c r="D119" s="6">
        <f t="shared" si="20"/>
        <v>0</v>
      </c>
      <c r="E119" s="6">
        <f t="shared" ref="E119:E182" si="32">A119+D119</f>
        <v>7400</v>
      </c>
      <c r="F119" s="6">
        <f t="shared" si="21"/>
        <v>0</v>
      </c>
      <c r="G119" s="8">
        <f t="shared" si="22"/>
        <v>0</v>
      </c>
      <c r="H119" s="6">
        <f t="shared" si="23"/>
        <v>0</v>
      </c>
      <c r="I119" s="9">
        <f t="shared" si="24"/>
        <v>0</v>
      </c>
      <c r="J119" s="6">
        <f t="shared" si="25"/>
        <v>33421</v>
      </c>
      <c r="K119" s="10">
        <f t="shared" si="26"/>
        <v>33421</v>
      </c>
      <c r="L119" s="1" t="str">
        <f t="shared" si="27"/>
        <v/>
      </c>
      <c r="M119" s="1" t="str">
        <f t="shared" si="28"/>
        <v/>
      </c>
      <c r="N119" s="8" t="str">
        <f t="shared" si="29"/>
        <v/>
      </c>
      <c r="O119" s="59" t="str">
        <f t="shared" si="30"/>
        <v/>
      </c>
    </row>
    <row r="120" spans="1:15" s="1" customFormat="1">
      <c r="A120" s="6">
        <f t="shared" si="31"/>
        <v>7500</v>
      </c>
      <c r="B120" s="6">
        <f t="shared" si="18"/>
        <v>20510.5</v>
      </c>
      <c r="C120" s="8">
        <f t="shared" si="19"/>
        <v>0</v>
      </c>
      <c r="D120" s="6">
        <f t="shared" si="20"/>
        <v>0</v>
      </c>
      <c r="E120" s="6">
        <f t="shared" si="32"/>
        <v>7500</v>
      </c>
      <c r="F120" s="6">
        <f t="shared" si="21"/>
        <v>0</v>
      </c>
      <c r="G120" s="8">
        <f t="shared" si="22"/>
        <v>0</v>
      </c>
      <c r="H120" s="6">
        <f t="shared" si="23"/>
        <v>0</v>
      </c>
      <c r="I120" s="9">
        <f t="shared" si="24"/>
        <v>0</v>
      </c>
      <c r="J120" s="6">
        <f t="shared" si="25"/>
        <v>33521</v>
      </c>
      <c r="K120" s="10">
        <f t="shared" si="26"/>
        <v>33521</v>
      </c>
      <c r="L120" s="1" t="str">
        <f t="shared" si="27"/>
        <v/>
      </c>
      <c r="M120" s="1" t="str">
        <f t="shared" si="28"/>
        <v/>
      </c>
      <c r="N120" s="8" t="str">
        <f t="shared" si="29"/>
        <v/>
      </c>
      <c r="O120" s="59" t="str">
        <f t="shared" si="30"/>
        <v/>
      </c>
    </row>
    <row r="121" spans="1:15" s="1" customFormat="1">
      <c r="A121" s="6">
        <f t="shared" si="31"/>
        <v>7600</v>
      </c>
      <c r="B121" s="6">
        <f t="shared" si="18"/>
        <v>20610.5</v>
      </c>
      <c r="C121" s="8">
        <f t="shared" si="19"/>
        <v>0</v>
      </c>
      <c r="D121" s="6">
        <f t="shared" si="20"/>
        <v>0</v>
      </c>
      <c r="E121" s="6">
        <f t="shared" si="32"/>
        <v>7600</v>
      </c>
      <c r="F121" s="6">
        <f t="shared" si="21"/>
        <v>0</v>
      </c>
      <c r="G121" s="8">
        <f t="shared" si="22"/>
        <v>0</v>
      </c>
      <c r="H121" s="6">
        <f t="shared" si="23"/>
        <v>0</v>
      </c>
      <c r="I121" s="9">
        <f t="shared" si="24"/>
        <v>0</v>
      </c>
      <c r="J121" s="6">
        <f t="shared" si="25"/>
        <v>33621</v>
      </c>
      <c r="K121" s="10">
        <f t="shared" si="26"/>
        <v>33621</v>
      </c>
      <c r="L121" s="1" t="str">
        <f t="shared" si="27"/>
        <v/>
      </c>
      <c r="M121" s="1" t="str">
        <f t="shared" si="28"/>
        <v/>
      </c>
      <c r="N121" s="8" t="str">
        <f t="shared" si="29"/>
        <v/>
      </c>
      <c r="O121" s="59" t="str">
        <f t="shared" si="30"/>
        <v/>
      </c>
    </row>
    <row r="122" spans="1:15" s="1" customFormat="1">
      <c r="A122" s="6">
        <f t="shared" si="31"/>
        <v>7700</v>
      </c>
      <c r="B122" s="6">
        <f t="shared" si="18"/>
        <v>20710.5</v>
      </c>
      <c r="C122" s="8">
        <f t="shared" si="19"/>
        <v>0</v>
      </c>
      <c r="D122" s="6">
        <f t="shared" si="20"/>
        <v>0</v>
      </c>
      <c r="E122" s="6">
        <f t="shared" si="32"/>
        <v>7700</v>
      </c>
      <c r="F122" s="6">
        <f t="shared" si="21"/>
        <v>0</v>
      </c>
      <c r="G122" s="8">
        <f t="shared" si="22"/>
        <v>0</v>
      </c>
      <c r="H122" s="6">
        <f t="shared" si="23"/>
        <v>0</v>
      </c>
      <c r="I122" s="9">
        <f t="shared" si="24"/>
        <v>0</v>
      </c>
      <c r="J122" s="6">
        <f t="shared" si="25"/>
        <v>33721</v>
      </c>
      <c r="K122" s="10">
        <f t="shared" si="26"/>
        <v>33721</v>
      </c>
      <c r="L122" s="1" t="str">
        <f t="shared" si="27"/>
        <v/>
      </c>
      <c r="M122" s="1" t="str">
        <f t="shared" si="28"/>
        <v/>
      </c>
      <c r="N122" s="8" t="str">
        <f t="shared" si="29"/>
        <v/>
      </c>
      <c r="O122" s="59" t="str">
        <f t="shared" si="30"/>
        <v/>
      </c>
    </row>
    <row r="123" spans="1:15" s="1" customFormat="1">
      <c r="A123" s="6">
        <f t="shared" si="31"/>
        <v>7800</v>
      </c>
      <c r="B123" s="6">
        <f t="shared" si="18"/>
        <v>20810.5</v>
      </c>
      <c r="C123" s="8">
        <f t="shared" si="19"/>
        <v>0</v>
      </c>
      <c r="D123" s="6">
        <f t="shared" si="20"/>
        <v>0</v>
      </c>
      <c r="E123" s="6">
        <f t="shared" si="32"/>
        <v>7800</v>
      </c>
      <c r="F123" s="6">
        <f t="shared" si="21"/>
        <v>0</v>
      </c>
      <c r="G123" s="8">
        <f t="shared" si="22"/>
        <v>0</v>
      </c>
      <c r="H123" s="6">
        <f t="shared" si="23"/>
        <v>0</v>
      </c>
      <c r="I123" s="9">
        <f t="shared" si="24"/>
        <v>0</v>
      </c>
      <c r="J123" s="6">
        <f t="shared" si="25"/>
        <v>33821</v>
      </c>
      <c r="K123" s="10">
        <f t="shared" si="26"/>
        <v>33821</v>
      </c>
      <c r="L123" s="1" t="str">
        <f t="shared" si="27"/>
        <v/>
      </c>
      <c r="M123" s="1" t="str">
        <f t="shared" si="28"/>
        <v/>
      </c>
      <c r="N123" s="8" t="str">
        <f t="shared" si="29"/>
        <v/>
      </c>
      <c r="O123" s="59" t="str">
        <f t="shared" si="30"/>
        <v/>
      </c>
    </row>
    <row r="124" spans="1:15" s="1" customFormat="1">
      <c r="A124" s="6">
        <f t="shared" si="31"/>
        <v>7900</v>
      </c>
      <c r="B124" s="6">
        <f t="shared" si="18"/>
        <v>20910.5</v>
      </c>
      <c r="C124" s="8">
        <f t="shared" si="19"/>
        <v>0</v>
      </c>
      <c r="D124" s="6">
        <f t="shared" si="20"/>
        <v>0</v>
      </c>
      <c r="E124" s="6">
        <f t="shared" si="32"/>
        <v>7900</v>
      </c>
      <c r="F124" s="6">
        <f t="shared" si="21"/>
        <v>0</v>
      </c>
      <c r="G124" s="8">
        <f t="shared" si="22"/>
        <v>0</v>
      </c>
      <c r="H124" s="6">
        <f t="shared" si="23"/>
        <v>0</v>
      </c>
      <c r="I124" s="9">
        <f t="shared" si="24"/>
        <v>0</v>
      </c>
      <c r="J124" s="6">
        <f t="shared" si="25"/>
        <v>33921</v>
      </c>
      <c r="K124" s="10">
        <f t="shared" si="26"/>
        <v>33921</v>
      </c>
      <c r="L124" s="1" t="str">
        <f t="shared" si="27"/>
        <v/>
      </c>
      <c r="M124" s="1" t="str">
        <f t="shared" si="28"/>
        <v/>
      </c>
      <c r="N124" s="8" t="str">
        <f t="shared" si="29"/>
        <v/>
      </c>
      <c r="O124" s="59" t="str">
        <f t="shared" si="30"/>
        <v/>
      </c>
    </row>
    <row r="125" spans="1:15" s="1" customFormat="1">
      <c r="A125" s="6">
        <f t="shared" si="31"/>
        <v>8000</v>
      </c>
      <c r="B125" s="6">
        <f t="shared" si="18"/>
        <v>21010.5</v>
      </c>
      <c r="C125" s="8">
        <f t="shared" si="19"/>
        <v>0</v>
      </c>
      <c r="D125" s="6">
        <f t="shared" si="20"/>
        <v>0</v>
      </c>
      <c r="E125" s="6">
        <f t="shared" si="32"/>
        <v>8000</v>
      </c>
      <c r="F125" s="6">
        <f t="shared" si="21"/>
        <v>0</v>
      </c>
      <c r="G125" s="8">
        <f t="shared" si="22"/>
        <v>0</v>
      </c>
      <c r="H125" s="6">
        <f t="shared" si="23"/>
        <v>0</v>
      </c>
      <c r="I125" s="9">
        <f t="shared" si="24"/>
        <v>0</v>
      </c>
      <c r="J125" s="6">
        <f t="shared" si="25"/>
        <v>34021</v>
      </c>
      <c r="K125" s="10">
        <f t="shared" si="26"/>
        <v>34021</v>
      </c>
      <c r="L125" s="1" t="str">
        <f t="shared" si="27"/>
        <v/>
      </c>
      <c r="M125" s="1" t="str">
        <f t="shared" si="28"/>
        <v/>
      </c>
      <c r="N125" s="8" t="str">
        <f t="shared" si="29"/>
        <v/>
      </c>
      <c r="O125" s="59" t="str">
        <f t="shared" si="30"/>
        <v/>
      </c>
    </row>
    <row r="126" spans="1:15" s="1" customFormat="1">
      <c r="A126" s="6">
        <f t="shared" si="31"/>
        <v>8100</v>
      </c>
      <c r="B126" s="6">
        <f t="shared" si="18"/>
        <v>21110.5</v>
      </c>
      <c r="C126" s="8">
        <f t="shared" si="19"/>
        <v>0</v>
      </c>
      <c r="D126" s="6">
        <f t="shared" si="20"/>
        <v>0</v>
      </c>
      <c r="E126" s="6">
        <f t="shared" si="32"/>
        <v>8100</v>
      </c>
      <c r="F126" s="6">
        <f t="shared" si="21"/>
        <v>0</v>
      </c>
      <c r="G126" s="8">
        <f t="shared" si="22"/>
        <v>0</v>
      </c>
      <c r="H126" s="6">
        <f t="shared" si="23"/>
        <v>0</v>
      </c>
      <c r="I126" s="9">
        <f t="shared" si="24"/>
        <v>0</v>
      </c>
      <c r="J126" s="6">
        <f t="shared" si="25"/>
        <v>34121</v>
      </c>
      <c r="K126" s="10">
        <f t="shared" si="26"/>
        <v>34121</v>
      </c>
      <c r="L126" s="1" t="str">
        <f t="shared" si="27"/>
        <v/>
      </c>
      <c r="M126" s="1" t="str">
        <f t="shared" si="28"/>
        <v/>
      </c>
      <c r="N126" s="8" t="str">
        <f t="shared" si="29"/>
        <v/>
      </c>
      <c r="O126" s="59" t="str">
        <f t="shared" si="30"/>
        <v/>
      </c>
    </row>
    <row r="127" spans="1:15" s="1" customFormat="1">
      <c r="A127" s="6">
        <f t="shared" si="31"/>
        <v>8200</v>
      </c>
      <c r="B127" s="6">
        <f t="shared" si="18"/>
        <v>21210.5</v>
      </c>
      <c r="C127" s="8">
        <f t="shared" si="19"/>
        <v>0</v>
      </c>
      <c r="D127" s="6">
        <f t="shared" si="20"/>
        <v>0</v>
      </c>
      <c r="E127" s="6">
        <f t="shared" si="32"/>
        <v>8200</v>
      </c>
      <c r="F127" s="6">
        <f t="shared" si="21"/>
        <v>0</v>
      </c>
      <c r="G127" s="8">
        <f t="shared" si="22"/>
        <v>0</v>
      </c>
      <c r="H127" s="6">
        <f t="shared" si="23"/>
        <v>0</v>
      </c>
      <c r="I127" s="9">
        <f t="shared" si="24"/>
        <v>0</v>
      </c>
      <c r="J127" s="6">
        <f t="shared" si="25"/>
        <v>34221</v>
      </c>
      <c r="K127" s="10">
        <f t="shared" si="26"/>
        <v>34221</v>
      </c>
      <c r="L127" s="1" t="str">
        <f t="shared" si="27"/>
        <v/>
      </c>
      <c r="M127" s="1" t="str">
        <f t="shared" si="28"/>
        <v/>
      </c>
      <c r="N127" s="8" t="str">
        <f t="shared" si="29"/>
        <v/>
      </c>
      <c r="O127" s="59" t="str">
        <f t="shared" si="30"/>
        <v/>
      </c>
    </row>
    <row r="128" spans="1:15" s="1" customFormat="1">
      <c r="A128" s="6">
        <f t="shared" si="31"/>
        <v>8300</v>
      </c>
      <c r="B128" s="6">
        <f t="shared" si="18"/>
        <v>21310.5</v>
      </c>
      <c r="C128" s="8">
        <f t="shared" si="19"/>
        <v>0</v>
      </c>
      <c r="D128" s="6">
        <f t="shared" si="20"/>
        <v>0</v>
      </c>
      <c r="E128" s="6">
        <f t="shared" si="32"/>
        <v>8300</v>
      </c>
      <c r="F128" s="6">
        <f t="shared" si="21"/>
        <v>0</v>
      </c>
      <c r="G128" s="8">
        <f t="shared" si="22"/>
        <v>0</v>
      </c>
      <c r="H128" s="6">
        <f t="shared" si="23"/>
        <v>0</v>
      </c>
      <c r="I128" s="9">
        <f t="shared" si="24"/>
        <v>0</v>
      </c>
      <c r="J128" s="6">
        <f t="shared" si="25"/>
        <v>34321</v>
      </c>
      <c r="K128" s="10">
        <f t="shared" si="26"/>
        <v>34321</v>
      </c>
      <c r="L128" s="1" t="str">
        <f t="shared" si="27"/>
        <v/>
      </c>
      <c r="M128" s="1" t="str">
        <f t="shared" si="28"/>
        <v/>
      </c>
      <c r="N128" s="8" t="str">
        <f t="shared" si="29"/>
        <v/>
      </c>
      <c r="O128" s="59" t="str">
        <f t="shared" si="30"/>
        <v/>
      </c>
    </row>
    <row r="129" spans="1:15" s="1" customFormat="1">
      <c r="A129" s="6">
        <f t="shared" si="31"/>
        <v>8400</v>
      </c>
      <c r="B129" s="6">
        <f t="shared" si="18"/>
        <v>21410.5</v>
      </c>
      <c r="C129" s="8">
        <f t="shared" si="19"/>
        <v>0</v>
      </c>
      <c r="D129" s="6">
        <f t="shared" si="20"/>
        <v>0</v>
      </c>
      <c r="E129" s="6">
        <f t="shared" si="32"/>
        <v>8400</v>
      </c>
      <c r="F129" s="6">
        <f t="shared" si="21"/>
        <v>0</v>
      </c>
      <c r="G129" s="8">
        <f t="shared" si="22"/>
        <v>0</v>
      </c>
      <c r="H129" s="6">
        <f t="shared" si="23"/>
        <v>0</v>
      </c>
      <c r="I129" s="9">
        <f t="shared" si="24"/>
        <v>0</v>
      </c>
      <c r="J129" s="6">
        <f t="shared" si="25"/>
        <v>34421</v>
      </c>
      <c r="K129" s="10">
        <f t="shared" si="26"/>
        <v>34421</v>
      </c>
      <c r="L129" s="1" t="str">
        <f t="shared" si="27"/>
        <v/>
      </c>
      <c r="M129" s="1" t="str">
        <f t="shared" si="28"/>
        <v/>
      </c>
      <c r="N129" s="8" t="str">
        <f t="shared" si="29"/>
        <v/>
      </c>
      <c r="O129" s="59" t="str">
        <f t="shared" si="30"/>
        <v/>
      </c>
    </row>
    <row r="130" spans="1:15" s="1" customFormat="1">
      <c r="A130" s="6">
        <f t="shared" si="31"/>
        <v>8500</v>
      </c>
      <c r="B130" s="6">
        <f t="shared" si="18"/>
        <v>21510.5</v>
      </c>
      <c r="C130" s="8">
        <f t="shared" si="19"/>
        <v>0</v>
      </c>
      <c r="D130" s="6">
        <f t="shared" si="20"/>
        <v>0</v>
      </c>
      <c r="E130" s="6">
        <f t="shared" si="32"/>
        <v>8500</v>
      </c>
      <c r="F130" s="6">
        <f t="shared" si="21"/>
        <v>0</v>
      </c>
      <c r="G130" s="8">
        <f t="shared" si="22"/>
        <v>0</v>
      </c>
      <c r="H130" s="6">
        <f t="shared" si="23"/>
        <v>0</v>
      </c>
      <c r="I130" s="9">
        <f t="shared" si="24"/>
        <v>0</v>
      </c>
      <c r="J130" s="6">
        <f t="shared" si="25"/>
        <v>34521</v>
      </c>
      <c r="K130" s="10">
        <f t="shared" si="26"/>
        <v>34521</v>
      </c>
      <c r="L130" s="1" t="str">
        <f t="shared" si="27"/>
        <v/>
      </c>
      <c r="M130" s="1" t="str">
        <f t="shared" si="28"/>
        <v/>
      </c>
      <c r="N130" s="8" t="str">
        <f t="shared" si="29"/>
        <v/>
      </c>
      <c r="O130" s="59" t="str">
        <f t="shared" si="30"/>
        <v/>
      </c>
    </row>
    <row r="131" spans="1:15" s="1" customFormat="1">
      <c r="A131" s="6">
        <f t="shared" si="31"/>
        <v>8600</v>
      </c>
      <c r="B131" s="6">
        <f t="shared" si="18"/>
        <v>21610.5</v>
      </c>
      <c r="C131" s="8">
        <f t="shared" si="19"/>
        <v>0</v>
      </c>
      <c r="D131" s="6">
        <f t="shared" si="20"/>
        <v>0</v>
      </c>
      <c r="E131" s="6">
        <f t="shared" si="32"/>
        <v>8600</v>
      </c>
      <c r="F131" s="6">
        <f t="shared" si="21"/>
        <v>0</v>
      </c>
      <c r="G131" s="8">
        <f t="shared" si="22"/>
        <v>0</v>
      </c>
      <c r="H131" s="6">
        <f t="shared" si="23"/>
        <v>0</v>
      </c>
      <c r="I131" s="9">
        <f t="shared" si="24"/>
        <v>0</v>
      </c>
      <c r="J131" s="6">
        <f t="shared" si="25"/>
        <v>34621</v>
      </c>
      <c r="K131" s="10">
        <f t="shared" si="26"/>
        <v>34621</v>
      </c>
      <c r="L131" s="1" t="str">
        <f t="shared" si="27"/>
        <v/>
      </c>
      <c r="M131" s="1" t="str">
        <f t="shared" si="28"/>
        <v/>
      </c>
      <c r="N131" s="8" t="str">
        <f t="shared" si="29"/>
        <v/>
      </c>
      <c r="O131" s="59" t="str">
        <f t="shared" si="30"/>
        <v/>
      </c>
    </row>
    <row r="132" spans="1:15" s="1" customFormat="1">
      <c r="A132" s="6">
        <f t="shared" si="31"/>
        <v>8700</v>
      </c>
      <c r="B132" s="6">
        <f t="shared" si="18"/>
        <v>21710.5</v>
      </c>
      <c r="C132" s="8">
        <f t="shared" si="19"/>
        <v>0</v>
      </c>
      <c r="D132" s="6">
        <f t="shared" si="20"/>
        <v>0</v>
      </c>
      <c r="E132" s="6">
        <f t="shared" si="32"/>
        <v>8700</v>
      </c>
      <c r="F132" s="6">
        <f t="shared" si="21"/>
        <v>0</v>
      </c>
      <c r="G132" s="8">
        <f t="shared" si="22"/>
        <v>0</v>
      </c>
      <c r="H132" s="6">
        <f t="shared" si="23"/>
        <v>0</v>
      </c>
      <c r="I132" s="9">
        <f t="shared" si="24"/>
        <v>0</v>
      </c>
      <c r="J132" s="6">
        <f t="shared" si="25"/>
        <v>34721</v>
      </c>
      <c r="K132" s="10">
        <f t="shared" si="26"/>
        <v>34721</v>
      </c>
      <c r="L132" s="1" t="str">
        <f t="shared" si="27"/>
        <v/>
      </c>
      <c r="M132" s="1" t="str">
        <f t="shared" si="28"/>
        <v/>
      </c>
      <c r="N132" s="8" t="str">
        <f t="shared" si="29"/>
        <v/>
      </c>
      <c r="O132" s="59" t="str">
        <f t="shared" si="30"/>
        <v/>
      </c>
    </row>
    <row r="133" spans="1:15" s="1" customFormat="1">
      <c r="A133" s="6">
        <f t="shared" si="31"/>
        <v>8800</v>
      </c>
      <c r="B133" s="6">
        <f t="shared" si="18"/>
        <v>21810.5</v>
      </c>
      <c r="C133" s="8">
        <f t="shared" si="19"/>
        <v>0</v>
      </c>
      <c r="D133" s="6">
        <f t="shared" si="20"/>
        <v>0</v>
      </c>
      <c r="E133" s="6">
        <f t="shared" si="32"/>
        <v>8800</v>
      </c>
      <c r="F133" s="6">
        <f t="shared" si="21"/>
        <v>0</v>
      </c>
      <c r="G133" s="8">
        <f t="shared" si="22"/>
        <v>0</v>
      </c>
      <c r="H133" s="6">
        <f t="shared" si="23"/>
        <v>0</v>
      </c>
      <c r="I133" s="9">
        <f t="shared" si="24"/>
        <v>0</v>
      </c>
      <c r="J133" s="6">
        <f t="shared" si="25"/>
        <v>34821</v>
      </c>
      <c r="K133" s="10">
        <f t="shared" si="26"/>
        <v>34821</v>
      </c>
      <c r="L133" s="1" t="str">
        <f t="shared" si="27"/>
        <v/>
      </c>
      <c r="M133" s="1" t="str">
        <f t="shared" si="28"/>
        <v/>
      </c>
      <c r="N133" s="8" t="str">
        <f t="shared" si="29"/>
        <v/>
      </c>
      <c r="O133" s="59" t="str">
        <f t="shared" si="30"/>
        <v/>
      </c>
    </row>
    <row r="134" spans="1:15" s="1" customFormat="1">
      <c r="A134" s="6">
        <f t="shared" si="31"/>
        <v>8900</v>
      </c>
      <c r="B134" s="6">
        <f t="shared" si="18"/>
        <v>21910.5</v>
      </c>
      <c r="C134" s="8">
        <f t="shared" si="19"/>
        <v>0</v>
      </c>
      <c r="D134" s="6">
        <f t="shared" si="20"/>
        <v>0</v>
      </c>
      <c r="E134" s="6">
        <f t="shared" si="32"/>
        <v>8900</v>
      </c>
      <c r="F134" s="6">
        <f t="shared" si="21"/>
        <v>0</v>
      </c>
      <c r="G134" s="8">
        <f t="shared" si="22"/>
        <v>0</v>
      </c>
      <c r="H134" s="6">
        <f t="shared" si="23"/>
        <v>0</v>
      </c>
      <c r="I134" s="9">
        <f t="shared" si="24"/>
        <v>0</v>
      </c>
      <c r="J134" s="6">
        <f t="shared" si="25"/>
        <v>34921</v>
      </c>
      <c r="K134" s="10">
        <f t="shared" si="26"/>
        <v>34921</v>
      </c>
      <c r="L134" s="1" t="str">
        <f t="shared" si="27"/>
        <v/>
      </c>
      <c r="M134" s="1" t="str">
        <f t="shared" si="28"/>
        <v/>
      </c>
      <c r="N134" s="8" t="str">
        <f t="shared" si="29"/>
        <v/>
      </c>
      <c r="O134" s="59" t="str">
        <f t="shared" si="30"/>
        <v/>
      </c>
    </row>
    <row r="135" spans="1:15" s="1" customFormat="1">
      <c r="A135" s="6">
        <f t="shared" si="31"/>
        <v>9000</v>
      </c>
      <c r="B135" s="6">
        <f t="shared" si="18"/>
        <v>22010.5</v>
      </c>
      <c r="C135" s="8">
        <f t="shared" si="19"/>
        <v>0</v>
      </c>
      <c r="D135" s="6">
        <f t="shared" si="20"/>
        <v>0</v>
      </c>
      <c r="E135" s="6">
        <f t="shared" si="32"/>
        <v>9000</v>
      </c>
      <c r="F135" s="6">
        <f t="shared" si="21"/>
        <v>0</v>
      </c>
      <c r="G135" s="8">
        <f t="shared" si="22"/>
        <v>0</v>
      </c>
      <c r="H135" s="6">
        <f t="shared" si="23"/>
        <v>0</v>
      </c>
      <c r="I135" s="9">
        <f t="shared" si="24"/>
        <v>0</v>
      </c>
      <c r="J135" s="6">
        <f t="shared" si="25"/>
        <v>35021</v>
      </c>
      <c r="K135" s="10">
        <f t="shared" si="26"/>
        <v>35021</v>
      </c>
      <c r="L135" s="1" t="str">
        <f t="shared" si="27"/>
        <v/>
      </c>
      <c r="M135" s="1" t="str">
        <f t="shared" si="28"/>
        <v/>
      </c>
      <c r="N135" s="8" t="str">
        <f t="shared" si="29"/>
        <v/>
      </c>
      <c r="O135" s="59" t="str">
        <f t="shared" si="30"/>
        <v/>
      </c>
    </row>
    <row r="136" spans="1:15" s="1" customFormat="1">
      <c r="A136" s="6">
        <f t="shared" si="31"/>
        <v>9100</v>
      </c>
      <c r="B136" s="6">
        <f t="shared" si="18"/>
        <v>22110.5</v>
      </c>
      <c r="C136" s="8">
        <f t="shared" si="19"/>
        <v>0</v>
      </c>
      <c r="D136" s="6">
        <f t="shared" si="20"/>
        <v>0</v>
      </c>
      <c r="E136" s="6">
        <f t="shared" si="32"/>
        <v>9100</v>
      </c>
      <c r="F136" s="6">
        <f t="shared" si="21"/>
        <v>0</v>
      </c>
      <c r="G136" s="8">
        <f t="shared" si="22"/>
        <v>0</v>
      </c>
      <c r="H136" s="6">
        <f t="shared" si="23"/>
        <v>0</v>
      </c>
      <c r="I136" s="9">
        <f t="shared" si="24"/>
        <v>0</v>
      </c>
      <c r="J136" s="6">
        <f t="shared" si="25"/>
        <v>35121</v>
      </c>
      <c r="K136" s="10">
        <f t="shared" si="26"/>
        <v>35121</v>
      </c>
      <c r="L136" s="1" t="str">
        <f t="shared" si="27"/>
        <v/>
      </c>
      <c r="M136" s="1" t="str">
        <f t="shared" si="28"/>
        <v/>
      </c>
      <c r="N136" s="8" t="str">
        <f t="shared" si="29"/>
        <v/>
      </c>
      <c r="O136" s="59" t="str">
        <f t="shared" si="30"/>
        <v/>
      </c>
    </row>
    <row r="137" spans="1:15" s="1" customFormat="1">
      <c r="A137" s="6">
        <f t="shared" si="31"/>
        <v>9200</v>
      </c>
      <c r="B137" s="6">
        <f t="shared" si="18"/>
        <v>22210.5</v>
      </c>
      <c r="C137" s="8">
        <f t="shared" si="19"/>
        <v>0</v>
      </c>
      <c r="D137" s="6">
        <f t="shared" si="20"/>
        <v>0</v>
      </c>
      <c r="E137" s="6">
        <f t="shared" si="32"/>
        <v>9200</v>
      </c>
      <c r="F137" s="6">
        <f t="shared" si="21"/>
        <v>0</v>
      </c>
      <c r="G137" s="8">
        <f t="shared" si="22"/>
        <v>0</v>
      </c>
      <c r="H137" s="6">
        <f t="shared" si="23"/>
        <v>0</v>
      </c>
      <c r="I137" s="9">
        <f t="shared" si="24"/>
        <v>0</v>
      </c>
      <c r="J137" s="6">
        <f t="shared" si="25"/>
        <v>35221</v>
      </c>
      <c r="K137" s="10">
        <f t="shared" si="26"/>
        <v>35221</v>
      </c>
      <c r="L137" s="1" t="str">
        <f t="shared" si="27"/>
        <v/>
      </c>
      <c r="M137" s="1" t="str">
        <f t="shared" si="28"/>
        <v/>
      </c>
      <c r="N137" s="8" t="str">
        <f t="shared" si="29"/>
        <v/>
      </c>
      <c r="O137" s="59" t="str">
        <f t="shared" si="30"/>
        <v/>
      </c>
    </row>
    <row r="138" spans="1:15" s="1" customFormat="1">
      <c r="A138" s="6">
        <f t="shared" si="31"/>
        <v>9300</v>
      </c>
      <c r="B138" s="6">
        <f t="shared" si="18"/>
        <v>22310.5</v>
      </c>
      <c r="C138" s="8">
        <f t="shared" si="19"/>
        <v>0</v>
      </c>
      <c r="D138" s="6">
        <f t="shared" si="20"/>
        <v>0</v>
      </c>
      <c r="E138" s="6">
        <f t="shared" si="32"/>
        <v>9300</v>
      </c>
      <c r="F138" s="6">
        <f t="shared" si="21"/>
        <v>0</v>
      </c>
      <c r="G138" s="8">
        <f t="shared" si="22"/>
        <v>0</v>
      </c>
      <c r="H138" s="6">
        <f t="shared" si="23"/>
        <v>0</v>
      </c>
      <c r="I138" s="9">
        <f t="shared" si="24"/>
        <v>0</v>
      </c>
      <c r="J138" s="6">
        <f t="shared" si="25"/>
        <v>35321</v>
      </c>
      <c r="K138" s="10">
        <f t="shared" si="26"/>
        <v>35321</v>
      </c>
      <c r="L138" s="1" t="str">
        <f t="shared" si="27"/>
        <v/>
      </c>
      <c r="M138" s="1" t="str">
        <f t="shared" si="28"/>
        <v/>
      </c>
      <c r="N138" s="8" t="str">
        <f t="shared" si="29"/>
        <v/>
      </c>
      <c r="O138" s="59" t="str">
        <f t="shared" si="30"/>
        <v/>
      </c>
    </row>
    <row r="139" spans="1:15" s="1" customFormat="1">
      <c r="A139" s="6">
        <f t="shared" si="31"/>
        <v>9400</v>
      </c>
      <c r="B139" s="6">
        <f t="shared" si="18"/>
        <v>22410.5</v>
      </c>
      <c r="C139" s="8">
        <f t="shared" si="19"/>
        <v>0</v>
      </c>
      <c r="D139" s="6">
        <f t="shared" si="20"/>
        <v>0</v>
      </c>
      <c r="E139" s="6">
        <f t="shared" si="32"/>
        <v>9400</v>
      </c>
      <c r="F139" s="6">
        <f t="shared" si="21"/>
        <v>0</v>
      </c>
      <c r="G139" s="8">
        <f t="shared" si="22"/>
        <v>0</v>
      </c>
      <c r="H139" s="6">
        <f t="shared" si="23"/>
        <v>0</v>
      </c>
      <c r="I139" s="9">
        <f t="shared" si="24"/>
        <v>0</v>
      </c>
      <c r="J139" s="6">
        <f t="shared" si="25"/>
        <v>35421</v>
      </c>
      <c r="K139" s="10">
        <f t="shared" si="26"/>
        <v>35421</v>
      </c>
      <c r="L139" s="1" t="str">
        <f t="shared" si="27"/>
        <v/>
      </c>
      <c r="M139" s="1" t="str">
        <f t="shared" si="28"/>
        <v/>
      </c>
      <c r="N139" s="8" t="str">
        <f t="shared" si="29"/>
        <v/>
      </c>
      <c r="O139" s="59" t="str">
        <f t="shared" si="30"/>
        <v/>
      </c>
    </row>
    <row r="140" spans="1:15" s="1" customFormat="1">
      <c r="A140" s="6">
        <f t="shared" si="31"/>
        <v>9500</v>
      </c>
      <c r="B140" s="6">
        <f t="shared" si="18"/>
        <v>22510.5</v>
      </c>
      <c r="C140" s="8">
        <f t="shared" si="19"/>
        <v>0</v>
      </c>
      <c r="D140" s="6">
        <f t="shared" si="20"/>
        <v>0</v>
      </c>
      <c r="E140" s="6">
        <f t="shared" si="32"/>
        <v>9500</v>
      </c>
      <c r="F140" s="6">
        <f t="shared" si="21"/>
        <v>0</v>
      </c>
      <c r="G140" s="8">
        <f t="shared" si="22"/>
        <v>0</v>
      </c>
      <c r="H140" s="6">
        <f t="shared" si="23"/>
        <v>0</v>
      </c>
      <c r="I140" s="9">
        <f t="shared" si="24"/>
        <v>0</v>
      </c>
      <c r="J140" s="6">
        <f t="shared" si="25"/>
        <v>35521</v>
      </c>
      <c r="K140" s="10">
        <f t="shared" si="26"/>
        <v>35521</v>
      </c>
      <c r="L140" s="1" t="str">
        <f t="shared" si="27"/>
        <v/>
      </c>
      <c r="M140" s="1" t="str">
        <f t="shared" si="28"/>
        <v/>
      </c>
      <c r="N140" s="8" t="str">
        <f t="shared" si="29"/>
        <v/>
      </c>
      <c r="O140" s="59" t="str">
        <f t="shared" si="30"/>
        <v/>
      </c>
    </row>
    <row r="141" spans="1:15" s="1" customFormat="1">
      <c r="A141" s="6">
        <f t="shared" si="31"/>
        <v>9600</v>
      </c>
      <c r="B141" s="6">
        <f t="shared" si="18"/>
        <v>22610.5</v>
      </c>
      <c r="C141" s="8">
        <f t="shared" si="19"/>
        <v>0</v>
      </c>
      <c r="D141" s="6">
        <f t="shared" si="20"/>
        <v>0</v>
      </c>
      <c r="E141" s="6">
        <f t="shared" si="32"/>
        <v>9600</v>
      </c>
      <c r="F141" s="6">
        <f t="shared" si="21"/>
        <v>0</v>
      </c>
      <c r="G141" s="8">
        <f t="shared" si="22"/>
        <v>0</v>
      </c>
      <c r="H141" s="6">
        <f t="shared" si="23"/>
        <v>0</v>
      </c>
      <c r="I141" s="9">
        <f t="shared" si="24"/>
        <v>0</v>
      </c>
      <c r="J141" s="6">
        <f t="shared" si="25"/>
        <v>35621</v>
      </c>
      <c r="K141" s="10">
        <f t="shared" si="26"/>
        <v>35621</v>
      </c>
      <c r="L141" s="1" t="str">
        <f t="shared" si="27"/>
        <v/>
      </c>
      <c r="M141" s="1" t="str">
        <f t="shared" si="28"/>
        <v/>
      </c>
      <c r="N141" s="8" t="str">
        <f t="shared" si="29"/>
        <v/>
      </c>
      <c r="O141" s="59" t="str">
        <f t="shared" si="30"/>
        <v/>
      </c>
    </row>
    <row r="142" spans="1:15" s="1" customFormat="1">
      <c r="A142" s="6">
        <f t="shared" si="31"/>
        <v>9700</v>
      </c>
      <c r="B142" s="6">
        <f t="shared" si="18"/>
        <v>22710.5</v>
      </c>
      <c r="C142" s="8">
        <f t="shared" si="19"/>
        <v>0</v>
      </c>
      <c r="D142" s="6">
        <f t="shared" si="20"/>
        <v>0</v>
      </c>
      <c r="E142" s="6">
        <f t="shared" si="32"/>
        <v>9700</v>
      </c>
      <c r="F142" s="6">
        <f t="shared" si="21"/>
        <v>0</v>
      </c>
      <c r="G142" s="8">
        <f t="shared" si="22"/>
        <v>0</v>
      </c>
      <c r="H142" s="6">
        <f t="shared" si="23"/>
        <v>0</v>
      </c>
      <c r="I142" s="9">
        <f t="shared" si="24"/>
        <v>0</v>
      </c>
      <c r="J142" s="6">
        <f t="shared" si="25"/>
        <v>35721</v>
      </c>
      <c r="K142" s="10">
        <f t="shared" si="26"/>
        <v>35721</v>
      </c>
      <c r="L142" s="1" t="str">
        <f t="shared" si="27"/>
        <v/>
      </c>
      <c r="M142" s="1" t="str">
        <f t="shared" si="28"/>
        <v/>
      </c>
      <c r="N142" s="8" t="str">
        <f t="shared" si="29"/>
        <v/>
      </c>
      <c r="O142" s="59" t="str">
        <f t="shared" si="30"/>
        <v/>
      </c>
    </row>
    <row r="143" spans="1:15" s="1" customFormat="1">
      <c r="A143" s="6">
        <f t="shared" si="31"/>
        <v>9800</v>
      </c>
      <c r="B143" s="6">
        <f t="shared" si="18"/>
        <v>22810.5</v>
      </c>
      <c r="C143" s="8">
        <f t="shared" si="19"/>
        <v>0</v>
      </c>
      <c r="D143" s="6">
        <f t="shared" si="20"/>
        <v>0</v>
      </c>
      <c r="E143" s="6">
        <f t="shared" si="32"/>
        <v>9800</v>
      </c>
      <c r="F143" s="6">
        <f t="shared" si="21"/>
        <v>0</v>
      </c>
      <c r="G143" s="8">
        <f t="shared" si="22"/>
        <v>0</v>
      </c>
      <c r="H143" s="6">
        <f t="shared" si="23"/>
        <v>0</v>
      </c>
      <c r="I143" s="9">
        <f t="shared" si="24"/>
        <v>0</v>
      </c>
      <c r="J143" s="6">
        <f t="shared" si="25"/>
        <v>35821</v>
      </c>
      <c r="K143" s="10">
        <f t="shared" si="26"/>
        <v>35821</v>
      </c>
      <c r="L143" s="1" t="str">
        <f t="shared" si="27"/>
        <v/>
      </c>
      <c r="M143" s="1" t="str">
        <f t="shared" si="28"/>
        <v/>
      </c>
      <c r="N143" s="8" t="str">
        <f t="shared" si="29"/>
        <v/>
      </c>
      <c r="O143" s="59" t="str">
        <f t="shared" si="30"/>
        <v/>
      </c>
    </row>
    <row r="144" spans="1:15" s="1" customFormat="1">
      <c r="A144" s="6">
        <f t="shared" si="31"/>
        <v>9900</v>
      </c>
      <c r="B144" s="6">
        <f t="shared" si="18"/>
        <v>22910.5</v>
      </c>
      <c r="C144" s="8">
        <f t="shared" si="19"/>
        <v>0</v>
      </c>
      <c r="D144" s="6">
        <f t="shared" si="20"/>
        <v>0</v>
      </c>
      <c r="E144" s="6">
        <f t="shared" si="32"/>
        <v>9900</v>
      </c>
      <c r="F144" s="6">
        <f t="shared" si="21"/>
        <v>0</v>
      </c>
      <c r="G144" s="8">
        <f t="shared" si="22"/>
        <v>0</v>
      </c>
      <c r="H144" s="6">
        <f t="shared" si="23"/>
        <v>0</v>
      </c>
      <c r="I144" s="9">
        <f t="shared" si="24"/>
        <v>0</v>
      </c>
      <c r="J144" s="6">
        <f t="shared" si="25"/>
        <v>35921</v>
      </c>
      <c r="K144" s="10">
        <f t="shared" si="26"/>
        <v>35921</v>
      </c>
      <c r="L144" s="1" t="str">
        <f t="shared" si="27"/>
        <v/>
      </c>
      <c r="M144" s="1" t="str">
        <f t="shared" si="28"/>
        <v/>
      </c>
      <c r="N144" s="8" t="str">
        <f t="shared" si="29"/>
        <v/>
      </c>
      <c r="O144" s="59" t="str">
        <f t="shared" si="30"/>
        <v/>
      </c>
    </row>
    <row r="145" spans="1:15" s="1" customFormat="1">
      <c r="A145" s="6">
        <f t="shared" si="31"/>
        <v>10000</v>
      </c>
      <c r="B145" s="6">
        <f t="shared" si="18"/>
        <v>23010.5</v>
      </c>
      <c r="C145" s="8">
        <f t="shared" si="19"/>
        <v>0</v>
      </c>
      <c r="D145" s="6">
        <f t="shared" si="20"/>
        <v>0</v>
      </c>
      <c r="E145" s="6">
        <f t="shared" si="32"/>
        <v>10000</v>
      </c>
      <c r="F145" s="6">
        <f t="shared" si="21"/>
        <v>0</v>
      </c>
      <c r="G145" s="8">
        <f t="shared" si="22"/>
        <v>0</v>
      </c>
      <c r="H145" s="6">
        <f t="shared" si="23"/>
        <v>0</v>
      </c>
      <c r="I145" s="9">
        <f t="shared" si="24"/>
        <v>0</v>
      </c>
      <c r="J145" s="6">
        <f t="shared" si="25"/>
        <v>36021</v>
      </c>
      <c r="K145" s="10">
        <f t="shared" si="26"/>
        <v>36021</v>
      </c>
      <c r="L145" s="1" t="str">
        <f t="shared" si="27"/>
        <v/>
      </c>
      <c r="M145" s="1" t="str">
        <f t="shared" si="28"/>
        <v/>
      </c>
      <c r="N145" s="8" t="str">
        <f t="shared" si="29"/>
        <v/>
      </c>
      <c r="O145" s="59" t="str">
        <f t="shared" si="30"/>
        <v/>
      </c>
    </row>
    <row r="146" spans="1:15" s="1" customFormat="1">
      <c r="A146" s="6">
        <f t="shared" si="31"/>
        <v>10100</v>
      </c>
      <c r="B146" s="6">
        <f t="shared" si="18"/>
        <v>23110.5</v>
      </c>
      <c r="C146" s="8">
        <f t="shared" si="19"/>
        <v>0</v>
      </c>
      <c r="D146" s="6">
        <f t="shared" si="20"/>
        <v>0</v>
      </c>
      <c r="E146" s="6">
        <f t="shared" si="32"/>
        <v>10100</v>
      </c>
      <c r="F146" s="6">
        <f t="shared" si="21"/>
        <v>0</v>
      </c>
      <c r="G146" s="8">
        <f t="shared" si="22"/>
        <v>0</v>
      </c>
      <c r="H146" s="6">
        <f t="shared" si="23"/>
        <v>0</v>
      </c>
      <c r="I146" s="9">
        <f t="shared" si="24"/>
        <v>0</v>
      </c>
      <c r="J146" s="6">
        <f t="shared" si="25"/>
        <v>36121</v>
      </c>
      <c r="K146" s="10">
        <f t="shared" si="26"/>
        <v>36121</v>
      </c>
      <c r="L146" s="1" t="str">
        <f t="shared" si="27"/>
        <v/>
      </c>
      <c r="M146" s="1" t="str">
        <f t="shared" si="28"/>
        <v/>
      </c>
      <c r="N146" s="8" t="str">
        <f t="shared" si="29"/>
        <v/>
      </c>
      <c r="O146" s="59" t="str">
        <f t="shared" si="30"/>
        <v/>
      </c>
    </row>
    <row r="147" spans="1:15" s="1" customFormat="1">
      <c r="A147" s="6">
        <f t="shared" si="31"/>
        <v>10200</v>
      </c>
      <c r="B147" s="6">
        <f t="shared" si="18"/>
        <v>23210.5</v>
      </c>
      <c r="C147" s="8">
        <f t="shared" si="19"/>
        <v>0</v>
      </c>
      <c r="D147" s="6">
        <f t="shared" si="20"/>
        <v>0</v>
      </c>
      <c r="E147" s="6">
        <f t="shared" si="32"/>
        <v>10200</v>
      </c>
      <c r="F147" s="6">
        <f t="shared" si="21"/>
        <v>0</v>
      </c>
      <c r="G147" s="8">
        <f t="shared" si="22"/>
        <v>0</v>
      </c>
      <c r="H147" s="6">
        <f t="shared" si="23"/>
        <v>0</v>
      </c>
      <c r="I147" s="9">
        <f t="shared" si="24"/>
        <v>0</v>
      </c>
      <c r="J147" s="6">
        <f t="shared" si="25"/>
        <v>36221</v>
      </c>
      <c r="K147" s="10">
        <f t="shared" si="26"/>
        <v>36221</v>
      </c>
      <c r="L147" s="1" t="str">
        <f t="shared" si="27"/>
        <v/>
      </c>
      <c r="M147" s="1" t="str">
        <f t="shared" si="28"/>
        <v/>
      </c>
      <c r="N147" s="8" t="str">
        <f t="shared" si="29"/>
        <v/>
      </c>
      <c r="O147" s="59" t="str">
        <f t="shared" si="30"/>
        <v/>
      </c>
    </row>
    <row r="148" spans="1:15" s="1" customFormat="1">
      <c r="A148" s="6">
        <f t="shared" si="31"/>
        <v>10300</v>
      </c>
      <c r="B148" s="6">
        <f t="shared" si="18"/>
        <v>23310.5</v>
      </c>
      <c r="C148" s="8">
        <f t="shared" si="19"/>
        <v>0</v>
      </c>
      <c r="D148" s="6">
        <f t="shared" si="20"/>
        <v>0</v>
      </c>
      <c r="E148" s="6">
        <f t="shared" si="32"/>
        <v>10300</v>
      </c>
      <c r="F148" s="6">
        <f t="shared" si="21"/>
        <v>0</v>
      </c>
      <c r="G148" s="8">
        <f t="shared" si="22"/>
        <v>0</v>
      </c>
      <c r="H148" s="6">
        <f t="shared" si="23"/>
        <v>0</v>
      </c>
      <c r="I148" s="9">
        <f t="shared" si="24"/>
        <v>0</v>
      </c>
      <c r="J148" s="6">
        <f t="shared" si="25"/>
        <v>36321</v>
      </c>
      <c r="K148" s="10">
        <f t="shared" si="26"/>
        <v>36321</v>
      </c>
      <c r="L148" s="1" t="str">
        <f t="shared" si="27"/>
        <v/>
      </c>
      <c r="M148" s="1" t="str">
        <f t="shared" si="28"/>
        <v/>
      </c>
      <c r="N148" s="8" t="str">
        <f t="shared" si="29"/>
        <v/>
      </c>
      <c r="O148" s="59" t="str">
        <f t="shared" si="30"/>
        <v/>
      </c>
    </row>
    <row r="149" spans="1:15" s="1" customFormat="1">
      <c r="A149" s="6">
        <f t="shared" si="31"/>
        <v>10400</v>
      </c>
      <c r="B149" s="6">
        <f t="shared" si="18"/>
        <v>23410.5</v>
      </c>
      <c r="C149" s="8">
        <f t="shared" si="19"/>
        <v>0</v>
      </c>
      <c r="D149" s="6">
        <f t="shared" si="20"/>
        <v>0</v>
      </c>
      <c r="E149" s="6">
        <f t="shared" si="32"/>
        <v>10400</v>
      </c>
      <c r="F149" s="6">
        <f t="shared" si="21"/>
        <v>0</v>
      </c>
      <c r="G149" s="8">
        <f t="shared" si="22"/>
        <v>0</v>
      </c>
      <c r="H149" s="6">
        <f t="shared" si="23"/>
        <v>0</v>
      </c>
      <c r="I149" s="9">
        <f t="shared" si="24"/>
        <v>0</v>
      </c>
      <c r="J149" s="6">
        <f t="shared" si="25"/>
        <v>36421</v>
      </c>
      <c r="K149" s="10">
        <f t="shared" si="26"/>
        <v>36421</v>
      </c>
      <c r="L149" s="1" t="str">
        <f t="shared" si="27"/>
        <v/>
      </c>
      <c r="M149" s="1" t="str">
        <f t="shared" si="28"/>
        <v/>
      </c>
      <c r="N149" s="8" t="str">
        <f t="shared" si="29"/>
        <v/>
      </c>
      <c r="O149" s="59" t="str">
        <f t="shared" si="30"/>
        <v/>
      </c>
    </row>
    <row r="150" spans="1:15" s="1" customFormat="1">
      <c r="A150" s="6">
        <f t="shared" si="31"/>
        <v>10500</v>
      </c>
      <c r="B150" s="6">
        <f t="shared" si="18"/>
        <v>23510.5</v>
      </c>
      <c r="C150" s="8">
        <f t="shared" si="19"/>
        <v>0</v>
      </c>
      <c r="D150" s="6">
        <f t="shared" si="20"/>
        <v>0</v>
      </c>
      <c r="E150" s="6">
        <f t="shared" si="32"/>
        <v>10500</v>
      </c>
      <c r="F150" s="6">
        <f t="shared" si="21"/>
        <v>0</v>
      </c>
      <c r="G150" s="8">
        <f t="shared" si="22"/>
        <v>0</v>
      </c>
      <c r="H150" s="6">
        <f t="shared" si="23"/>
        <v>0</v>
      </c>
      <c r="I150" s="9">
        <f t="shared" si="24"/>
        <v>0</v>
      </c>
      <c r="J150" s="6">
        <f t="shared" si="25"/>
        <v>36521</v>
      </c>
      <c r="K150" s="10">
        <f t="shared" si="26"/>
        <v>36521</v>
      </c>
      <c r="L150" s="1" t="str">
        <f t="shared" si="27"/>
        <v/>
      </c>
      <c r="M150" s="1" t="str">
        <f t="shared" si="28"/>
        <v/>
      </c>
      <c r="N150" s="8" t="str">
        <f t="shared" si="29"/>
        <v/>
      </c>
      <c r="O150" s="59" t="str">
        <f t="shared" si="30"/>
        <v/>
      </c>
    </row>
    <row r="151" spans="1:15" s="1" customFormat="1">
      <c r="A151" s="6">
        <f t="shared" si="31"/>
        <v>10600</v>
      </c>
      <c r="B151" s="6">
        <f t="shared" si="18"/>
        <v>23610.5</v>
      </c>
      <c r="C151" s="8">
        <f t="shared" si="19"/>
        <v>0</v>
      </c>
      <c r="D151" s="6">
        <f t="shared" si="20"/>
        <v>0</v>
      </c>
      <c r="E151" s="6">
        <f t="shared" si="32"/>
        <v>10600</v>
      </c>
      <c r="F151" s="6">
        <f t="shared" si="21"/>
        <v>0</v>
      </c>
      <c r="G151" s="8">
        <f t="shared" si="22"/>
        <v>0</v>
      </c>
      <c r="H151" s="6">
        <f t="shared" si="23"/>
        <v>0</v>
      </c>
      <c r="I151" s="9">
        <f t="shared" si="24"/>
        <v>0</v>
      </c>
      <c r="J151" s="6">
        <f t="shared" si="25"/>
        <v>36621</v>
      </c>
      <c r="K151" s="10">
        <f t="shared" si="26"/>
        <v>36621</v>
      </c>
      <c r="L151" s="1" t="str">
        <f t="shared" si="27"/>
        <v/>
      </c>
      <c r="M151" s="1" t="str">
        <f t="shared" si="28"/>
        <v/>
      </c>
      <c r="N151" s="8" t="str">
        <f t="shared" si="29"/>
        <v/>
      </c>
      <c r="O151" s="59" t="str">
        <f t="shared" si="30"/>
        <v/>
      </c>
    </row>
    <row r="152" spans="1:15" s="1" customFormat="1">
      <c r="A152" s="6">
        <f t="shared" si="31"/>
        <v>10700</v>
      </c>
      <c r="B152" s="6">
        <f t="shared" si="18"/>
        <v>23710.5</v>
      </c>
      <c r="C152" s="8">
        <f t="shared" si="19"/>
        <v>0</v>
      </c>
      <c r="D152" s="6">
        <f t="shared" si="20"/>
        <v>0</v>
      </c>
      <c r="E152" s="6">
        <f t="shared" si="32"/>
        <v>10700</v>
      </c>
      <c r="F152" s="6">
        <f t="shared" si="21"/>
        <v>0</v>
      </c>
      <c r="G152" s="8">
        <f t="shared" si="22"/>
        <v>0</v>
      </c>
      <c r="H152" s="6">
        <f t="shared" si="23"/>
        <v>0</v>
      </c>
      <c r="I152" s="9">
        <f t="shared" si="24"/>
        <v>0</v>
      </c>
      <c r="J152" s="6">
        <f t="shared" si="25"/>
        <v>36721</v>
      </c>
      <c r="K152" s="10">
        <f t="shared" si="26"/>
        <v>36721</v>
      </c>
      <c r="L152" s="1" t="str">
        <f t="shared" si="27"/>
        <v/>
      </c>
      <c r="M152" s="1" t="str">
        <f t="shared" si="28"/>
        <v/>
      </c>
      <c r="N152" s="8" t="str">
        <f t="shared" si="29"/>
        <v/>
      </c>
      <c r="O152" s="59" t="str">
        <f t="shared" si="30"/>
        <v/>
      </c>
    </row>
    <row r="153" spans="1:15" s="1" customFormat="1">
      <c r="A153" s="6">
        <f t="shared" si="31"/>
        <v>10800</v>
      </c>
      <c r="B153" s="6">
        <f t="shared" si="18"/>
        <v>23810.5</v>
      </c>
      <c r="C153" s="8">
        <f t="shared" si="19"/>
        <v>0</v>
      </c>
      <c r="D153" s="6">
        <f t="shared" si="20"/>
        <v>0</v>
      </c>
      <c r="E153" s="6">
        <f t="shared" si="32"/>
        <v>10800</v>
      </c>
      <c r="F153" s="6">
        <f t="shared" si="21"/>
        <v>0</v>
      </c>
      <c r="G153" s="8">
        <f t="shared" si="22"/>
        <v>0</v>
      </c>
      <c r="H153" s="6">
        <f t="shared" si="23"/>
        <v>0</v>
      </c>
      <c r="I153" s="9">
        <f t="shared" si="24"/>
        <v>0</v>
      </c>
      <c r="J153" s="6">
        <f t="shared" si="25"/>
        <v>36821</v>
      </c>
      <c r="K153" s="10">
        <f t="shared" si="26"/>
        <v>36821</v>
      </c>
      <c r="L153" s="1" t="str">
        <f t="shared" si="27"/>
        <v/>
      </c>
      <c r="M153" s="1" t="str">
        <f t="shared" si="28"/>
        <v/>
      </c>
      <c r="N153" s="8" t="str">
        <f t="shared" si="29"/>
        <v/>
      </c>
      <c r="O153" s="59" t="str">
        <f t="shared" si="30"/>
        <v/>
      </c>
    </row>
    <row r="154" spans="1:15" s="1" customFormat="1">
      <c r="A154" s="6">
        <f t="shared" si="31"/>
        <v>10900</v>
      </c>
      <c r="B154" s="6">
        <f t="shared" si="18"/>
        <v>23910.5</v>
      </c>
      <c r="C154" s="8">
        <f t="shared" si="19"/>
        <v>0</v>
      </c>
      <c r="D154" s="6">
        <f t="shared" si="20"/>
        <v>0</v>
      </c>
      <c r="E154" s="6">
        <f t="shared" si="32"/>
        <v>10900</v>
      </c>
      <c r="F154" s="6">
        <f t="shared" si="21"/>
        <v>0</v>
      </c>
      <c r="G154" s="8">
        <f t="shared" si="22"/>
        <v>0</v>
      </c>
      <c r="H154" s="6">
        <f t="shared" si="23"/>
        <v>0</v>
      </c>
      <c r="I154" s="9">
        <f t="shared" si="24"/>
        <v>0</v>
      </c>
      <c r="J154" s="6">
        <f t="shared" si="25"/>
        <v>36921</v>
      </c>
      <c r="K154" s="10">
        <f t="shared" si="26"/>
        <v>36921</v>
      </c>
      <c r="L154" s="1" t="str">
        <f t="shared" si="27"/>
        <v/>
      </c>
      <c r="M154" s="1" t="str">
        <f t="shared" si="28"/>
        <v/>
      </c>
      <c r="N154" s="8" t="str">
        <f t="shared" si="29"/>
        <v/>
      </c>
      <c r="O154" s="59" t="str">
        <f t="shared" si="30"/>
        <v/>
      </c>
    </row>
    <row r="155" spans="1:15" s="1" customFormat="1">
      <c r="A155" s="6">
        <f t="shared" si="31"/>
        <v>11000</v>
      </c>
      <c r="B155" s="6">
        <f t="shared" si="18"/>
        <v>24010.5</v>
      </c>
      <c r="C155" s="8">
        <f t="shared" si="19"/>
        <v>0</v>
      </c>
      <c r="D155" s="6">
        <f t="shared" si="20"/>
        <v>0</v>
      </c>
      <c r="E155" s="6">
        <f t="shared" si="32"/>
        <v>11000</v>
      </c>
      <c r="F155" s="6">
        <f t="shared" si="21"/>
        <v>50</v>
      </c>
      <c r="G155" s="8">
        <f t="shared" si="22"/>
        <v>0.1</v>
      </c>
      <c r="H155" s="6">
        <f t="shared" si="23"/>
        <v>5</v>
      </c>
      <c r="I155" s="9">
        <f t="shared" si="24"/>
        <v>0.1</v>
      </c>
      <c r="J155" s="6">
        <f t="shared" si="25"/>
        <v>37016</v>
      </c>
      <c r="K155" s="10">
        <f t="shared" si="26"/>
        <v>37021</v>
      </c>
      <c r="L155" s="1" t="str">
        <f t="shared" si="27"/>
        <v/>
      </c>
      <c r="M155" s="1" t="str">
        <f t="shared" si="28"/>
        <v/>
      </c>
      <c r="N155" s="8" t="str">
        <f t="shared" si="29"/>
        <v/>
      </c>
      <c r="O155" s="59" t="str">
        <f t="shared" si="30"/>
        <v/>
      </c>
    </row>
    <row r="156" spans="1:15" s="1" customFormat="1">
      <c r="A156" s="6">
        <f t="shared" si="31"/>
        <v>11100</v>
      </c>
      <c r="B156" s="6">
        <f t="shared" si="18"/>
        <v>24110.5</v>
      </c>
      <c r="C156" s="8">
        <f t="shared" si="19"/>
        <v>0</v>
      </c>
      <c r="D156" s="6">
        <f t="shared" si="20"/>
        <v>0</v>
      </c>
      <c r="E156" s="6">
        <f t="shared" si="32"/>
        <v>11100</v>
      </c>
      <c r="F156" s="6">
        <f t="shared" si="21"/>
        <v>150</v>
      </c>
      <c r="G156" s="8">
        <f t="shared" si="22"/>
        <v>0.1</v>
      </c>
      <c r="H156" s="6">
        <f t="shared" si="23"/>
        <v>15</v>
      </c>
      <c r="I156" s="9">
        <f t="shared" si="24"/>
        <v>0.1</v>
      </c>
      <c r="J156" s="6">
        <f t="shared" si="25"/>
        <v>37106</v>
      </c>
      <c r="K156" s="10">
        <f t="shared" si="26"/>
        <v>37121</v>
      </c>
      <c r="L156" s="1" t="str">
        <f t="shared" si="27"/>
        <v/>
      </c>
      <c r="M156" s="1" t="str">
        <f t="shared" si="28"/>
        <v/>
      </c>
      <c r="N156" s="8" t="str">
        <f t="shared" si="29"/>
        <v/>
      </c>
      <c r="O156" s="59" t="str">
        <f t="shared" si="30"/>
        <v/>
      </c>
    </row>
    <row r="157" spans="1:15" s="1" customFormat="1">
      <c r="A157" s="6">
        <f t="shared" si="31"/>
        <v>11200</v>
      </c>
      <c r="B157" s="6">
        <f t="shared" si="18"/>
        <v>24210.5</v>
      </c>
      <c r="C157" s="8">
        <f t="shared" si="19"/>
        <v>0</v>
      </c>
      <c r="D157" s="6">
        <f t="shared" si="20"/>
        <v>0</v>
      </c>
      <c r="E157" s="6">
        <f t="shared" si="32"/>
        <v>11200</v>
      </c>
      <c r="F157" s="6">
        <f t="shared" si="21"/>
        <v>250</v>
      </c>
      <c r="G157" s="8">
        <f t="shared" si="22"/>
        <v>0.1</v>
      </c>
      <c r="H157" s="6">
        <f t="shared" si="23"/>
        <v>25</v>
      </c>
      <c r="I157" s="9">
        <f t="shared" si="24"/>
        <v>0.1</v>
      </c>
      <c r="J157" s="6">
        <f t="shared" si="25"/>
        <v>37196</v>
      </c>
      <c r="K157" s="10">
        <f t="shared" si="26"/>
        <v>37221</v>
      </c>
      <c r="L157" s="1" t="str">
        <f t="shared" si="27"/>
        <v/>
      </c>
      <c r="M157" s="1" t="str">
        <f t="shared" si="28"/>
        <v/>
      </c>
      <c r="N157" s="8" t="str">
        <f t="shared" si="29"/>
        <v/>
      </c>
      <c r="O157" s="59" t="str">
        <f t="shared" si="30"/>
        <v/>
      </c>
    </row>
    <row r="158" spans="1:15" s="1" customFormat="1">
      <c r="A158" s="6">
        <f t="shared" si="31"/>
        <v>11300</v>
      </c>
      <c r="B158" s="6">
        <f t="shared" si="18"/>
        <v>24310.5</v>
      </c>
      <c r="C158" s="8">
        <f t="shared" si="19"/>
        <v>0</v>
      </c>
      <c r="D158" s="6">
        <f t="shared" si="20"/>
        <v>0</v>
      </c>
      <c r="E158" s="6">
        <f t="shared" si="32"/>
        <v>11300</v>
      </c>
      <c r="F158" s="6">
        <f t="shared" si="21"/>
        <v>350</v>
      </c>
      <c r="G158" s="8">
        <f t="shared" si="22"/>
        <v>0.1</v>
      </c>
      <c r="H158" s="6">
        <f t="shared" si="23"/>
        <v>35</v>
      </c>
      <c r="I158" s="9">
        <f t="shared" si="24"/>
        <v>0.1</v>
      </c>
      <c r="J158" s="6">
        <f t="shared" si="25"/>
        <v>37286</v>
      </c>
      <c r="K158" s="10">
        <f t="shared" si="26"/>
        <v>37321</v>
      </c>
      <c r="L158" s="1" t="str">
        <f t="shared" si="27"/>
        <v/>
      </c>
      <c r="M158" s="1" t="str">
        <f t="shared" si="28"/>
        <v/>
      </c>
      <c r="N158" s="8" t="str">
        <f t="shared" si="29"/>
        <v/>
      </c>
      <c r="O158" s="59" t="str">
        <f t="shared" si="30"/>
        <v/>
      </c>
    </row>
    <row r="159" spans="1:15" s="1" customFormat="1">
      <c r="A159" s="6">
        <f t="shared" si="31"/>
        <v>11400</v>
      </c>
      <c r="B159" s="6">
        <f t="shared" si="18"/>
        <v>24410.5</v>
      </c>
      <c r="C159" s="8">
        <f t="shared" si="19"/>
        <v>0</v>
      </c>
      <c r="D159" s="6">
        <f t="shared" si="20"/>
        <v>0</v>
      </c>
      <c r="E159" s="6">
        <f t="shared" si="32"/>
        <v>11400</v>
      </c>
      <c r="F159" s="6">
        <f t="shared" si="21"/>
        <v>450</v>
      </c>
      <c r="G159" s="8">
        <f t="shared" si="22"/>
        <v>0.1</v>
      </c>
      <c r="H159" s="6">
        <f t="shared" si="23"/>
        <v>45</v>
      </c>
      <c r="I159" s="9">
        <f t="shared" si="24"/>
        <v>0.1</v>
      </c>
      <c r="J159" s="6">
        <f t="shared" si="25"/>
        <v>37376</v>
      </c>
      <c r="K159" s="10">
        <f t="shared" si="26"/>
        <v>37421</v>
      </c>
      <c r="L159" s="1" t="str">
        <f t="shared" si="27"/>
        <v/>
      </c>
      <c r="M159" s="1" t="str">
        <f t="shared" si="28"/>
        <v/>
      </c>
      <c r="N159" s="8" t="str">
        <f t="shared" si="29"/>
        <v/>
      </c>
      <c r="O159" s="59" t="str">
        <f t="shared" si="30"/>
        <v/>
      </c>
    </row>
    <row r="160" spans="1:15" s="1" customFormat="1">
      <c r="A160" s="6">
        <f t="shared" si="31"/>
        <v>11500</v>
      </c>
      <c r="B160" s="6">
        <f t="shared" si="18"/>
        <v>24510.5</v>
      </c>
      <c r="C160" s="8">
        <f t="shared" si="19"/>
        <v>0</v>
      </c>
      <c r="D160" s="6">
        <f t="shared" si="20"/>
        <v>0</v>
      </c>
      <c r="E160" s="6">
        <f t="shared" si="32"/>
        <v>11500</v>
      </c>
      <c r="F160" s="6">
        <f t="shared" si="21"/>
        <v>550</v>
      </c>
      <c r="G160" s="8">
        <f t="shared" si="22"/>
        <v>0.1</v>
      </c>
      <c r="H160" s="6">
        <f t="shared" si="23"/>
        <v>55</v>
      </c>
      <c r="I160" s="9">
        <f t="shared" si="24"/>
        <v>0.1</v>
      </c>
      <c r="J160" s="6">
        <f t="shared" si="25"/>
        <v>37466</v>
      </c>
      <c r="K160" s="10">
        <f t="shared" si="26"/>
        <v>37521</v>
      </c>
      <c r="L160" s="1" t="str">
        <f t="shared" si="27"/>
        <v/>
      </c>
      <c r="M160" s="1" t="str">
        <f t="shared" si="28"/>
        <v/>
      </c>
      <c r="N160" s="8" t="str">
        <f t="shared" si="29"/>
        <v/>
      </c>
      <c r="O160" s="59" t="str">
        <f t="shared" si="30"/>
        <v/>
      </c>
    </row>
    <row r="161" spans="1:15" s="1" customFormat="1">
      <c r="A161" s="6">
        <f t="shared" si="31"/>
        <v>11600</v>
      </c>
      <c r="B161" s="6">
        <f t="shared" si="18"/>
        <v>24610.5</v>
      </c>
      <c r="C161" s="8">
        <f t="shared" si="19"/>
        <v>0</v>
      </c>
      <c r="D161" s="6">
        <f t="shared" si="20"/>
        <v>0</v>
      </c>
      <c r="E161" s="6">
        <f t="shared" si="32"/>
        <v>11600</v>
      </c>
      <c r="F161" s="6">
        <f t="shared" si="21"/>
        <v>650</v>
      </c>
      <c r="G161" s="8">
        <f t="shared" si="22"/>
        <v>0.1</v>
      </c>
      <c r="H161" s="6">
        <f t="shared" si="23"/>
        <v>65</v>
      </c>
      <c r="I161" s="9">
        <f t="shared" si="24"/>
        <v>0.1</v>
      </c>
      <c r="J161" s="6">
        <f t="shared" si="25"/>
        <v>37556</v>
      </c>
      <c r="K161" s="10">
        <f t="shared" si="26"/>
        <v>37621</v>
      </c>
      <c r="L161" s="1" t="str">
        <f t="shared" si="27"/>
        <v/>
      </c>
      <c r="M161" s="1" t="str">
        <f t="shared" si="28"/>
        <v/>
      </c>
      <c r="N161" s="8" t="str">
        <f t="shared" si="29"/>
        <v/>
      </c>
      <c r="O161" s="59" t="str">
        <f t="shared" si="30"/>
        <v/>
      </c>
    </row>
    <row r="162" spans="1:15" s="1" customFormat="1">
      <c r="A162" s="6">
        <f t="shared" si="31"/>
        <v>11700</v>
      </c>
      <c r="B162" s="6">
        <f t="shared" si="18"/>
        <v>24710.5</v>
      </c>
      <c r="C162" s="8">
        <f t="shared" si="19"/>
        <v>0</v>
      </c>
      <c r="D162" s="6">
        <f t="shared" si="20"/>
        <v>0</v>
      </c>
      <c r="E162" s="6">
        <f t="shared" si="32"/>
        <v>11700</v>
      </c>
      <c r="F162" s="6">
        <f t="shared" si="21"/>
        <v>750</v>
      </c>
      <c r="G162" s="8">
        <f t="shared" si="22"/>
        <v>0.1</v>
      </c>
      <c r="H162" s="6">
        <f t="shared" si="23"/>
        <v>75</v>
      </c>
      <c r="I162" s="9">
        <f t="shared" si="24"/>
        <v>0.1</v>
      </c>
      <c r="J162" s="6">
        <f t="shared" si="25"/>
        <v>37646</v>
      </c>
      <c r="K162" s="10">
        <f t="shared" si="26"/>
        <v>37721</v>
      </c>
      <c r="L162" s="1" t="str">
        <f t="shared" si="27"/>
        <v/>
      </c>
      <c r="M162" s="1" t="str">
        <f t="shared" si="28"/>
        <v/>
      </c>
      <c r="N162" s="8" t="str">
        <f t="shared" si="29"/>
        <v/>
      </c>
      <c r="O162" s="59" t="str">
        <f t="shared" si="30"/>
        <v/>
      </c>
    </row>
    <row r="163" spans="1:15" s="1" customFormat="1">
      <c r="A163" s="6">
        <f t="shared" si="31"/>
        <v>11800</v>
      </c>
      <c r="B163" s="6">
        <f t="shared" si="18"/>
        <v>24810.5</v>
      </c>
      <c r="C163" s="8">
        <f t="shared" si="19"/>
        <v>0</v>
      </c>
      <c r="D163" s="6">
        <f t="shared" si="20"/>
        <v>0</v>
      </c>
      <c r="E163" s="6">
        <f t="shared" si="32"/>
        <v>11800</v>
      </c>
      <c r="F163" s="6">
        <f t="shared" si="21"/>
        <v>850</v>
      </c>
      <c r="G163" s="8">
        <f t="shared" si="22"/>
        <v>0.1</v>
      </c>
      <c r="H163" s="6">
        <f t="shared" si="23"/>
        <v>85</v>
      </c>
      <c r="I163" s="9">
        <f t="shared" si="24"/>
        <v>0.1</v>
      </c>
      <c r="J163" s="6">
        <f t="shared" si="25"/>
        <v>37736</v>
      </c>
      <c r="K163" s="10">
        <f t="shared" si="26"/>
        <v>37821</v>
      </c>
      <c r="L163" s="1" t="str">
        <f t="shared" si="27"/>
        <v/>
      </c>
      <c r="M163" s="1" t="str">
        <f t="shared" si="28"/>
        <v/>
      </c>
      <c r="N163" s="8" t="str">
        <f t="shared" si="29"/>
        <v/>
      </c>
      <c r="O163" s="59" t="str">
        <f t="shared" si="30"/>
        <v/>
      </c>
    </row>
    <row r="164" spans="1:15" s="1" customFormat="1">
      <c r="A164" s="6">
        <f t="shared" si="31"/>
        <v>11900</v>
      </c>
      <c r="B164" s="6">
        <f t="shared" si="18"/>
        <v>24910.5</v>
      </c>
      <c r="C164" s="8">
        <f t="shared" si="19"/>
        <v>0</v>
      </c>
      <c r="D164" s="6">
        <f t="shared" si="20"/>
        <v>0</v>
      </c>
      <c r="E164" s="6">
        <f t="shared" si="32"/>
        <v>11900</v>
      </c>
      <c r="F164" s="6">
        <f t="shared" si="21"/>
        <v>950</v>
      </c>
      <c r="G164" s="8">
        <f t="shared" si="22"/>
        <v>0.1</v>
      </c>
      <c r="H164" s="6">
        <f t="shared" si="23"/>
        <v>95</v>
      </c>
      <c r="I164" s="9">
        <f t="shared" si="24"/>
        <v>0.1</v>
      </c>
      <c r="J164" s="6">
        <f t="shared" si="25"/>
        <v>37826</v>
      </c>
      <c r="K164" s="10">
        <f t="shared" si="26"/>
        <v>37921</v>
      </c>
      <c r="L164" s="1" t="str">
        <f t="shared" si="27"/>
        <v/>
      </c>
      <c r="M164" s="1" t="str">
        <f t="shared" si="28"/>
        <v/>
      </c>
      <c r="N164" s="8" t="str">
        <f t="shared" si="29"/>
        <v/>
      </c>
      <c r="O164" s="59" t="str">
        <f t="shared" si="30"/>
        <v/>
      </c>
    </row>
    <row r="165" spans="1:15" s="1" customFormat="1">
      <c r="A165" s="6">
        <f t="shared" si="31"/>
        <v>12000</v>
      </c>
      <c r="B165" s="6">
        <f t="shared" si="18"/>
        <v>25010.5</v>
      </c>
      <c r="C165" s="8">
        <f t="shared" si="19"/>
        <v>0.5</v>
      </c>
      <c r="D165" s="6">
        <f t="shared" si="20"/>
        <v>5.25</v>
      </c>
      <c r="E165" s="6">
        <f t="shared" si="32"/>
        <v>12005.25</v>
      </c>
      <c r="F165" s="6">
        <f t="shared" si="21"/>
        <v>1055.25</v>
      </c>
      <c r="G165" s="8">
        <f t="shared" si="22"/>
        <v>0.1</v>
      </c>
      <c r="H165" s="6">
        <f t="shared" si="23"/>
        <v>105.52500000000001</v>
      </c>
      <c r="I165" s="9">
        <f t="shared" si="24"/>
        <v>0.15000000000000002</v>
      </c>
      <c r="J165" s="6">
        <f t="shared" si="25"/>
        <v>37915.474999999999</v>
      </c>
      <c r="K165" s="10">
        <f t="shared" si="26"/>
        <v>38021</v>
      </c>
      <c r="L165" s="1" t="str">
        <f t="shared" si="27"/>
        <v/>
      </c>
      <c r="M165" s="1" t="str">
        <f t="shared" si="28"/>
        <v/>
      </c>
      <c r="N165" s="8" t="str">
        <f t="shared" si="29"/>
        <v/>
      </c>
      <c r="O165" s="59" t="str">
        <f t="shared" si="30"/>
        <v/>
      </c>
    </row>
    <row r="166" spans="1:15" s="1" customFormat="1">
      <c r="A166" s="6">
        <f t="shared" si="31"/>
        <v>12100</v>
      </c>
      <c r="B166" s="6">
        <f t="shared" si="18"/>
        <v>25110.5</v>
      </c>
      <c r="C166" s="8">
        <f t="shared" si="19"/>
        <v>0.5</v>
      </c>
      <c r="D166" s="6">
        <f t="shared" si="20"/>
        <v>55.25</v>
      </c>
      <c r="E166" s="6">
        <f t="shared" si="32"/>
        <v>12155.25</v>
      </c>
      <c r="F166" s="6">
        <f t="shared" si="21"/>
        <v>1205.25</v>
      </c>
      <c r="G166" s="8">
        <f t="shared" si="22"/>
        <v>0.1</v>
      </c>
      <c r="H166" s="6">
        <f t="shared" si="23"/>
        <v>120.52500000000001</v>
      </c>
      <c r="I166" s="9">
        <f t="shared" si="24"/>
        <v>0.15000000000000002</v>
      </c>
      <c r="J166" s="6">
        <f t="shared" si="25"/>
        <v>38000.474999999999</v>
      </c>
      <c r="K166" s="10">
        <f t="shared" si="26"/>
        <v>38121</v>
      </c>
      <c r="L166" s="1" t="str">
        <f t="shared" si="27"/>
        <v/>
      </c>
      <c r="M166" s="1" t="str">
        <f t="shared" si="28"/>
        <v/>
      </c>
      <c r="N166" s="8" t="str">
        <f t="shared" si="29"/>
        <v/>
      </c>
      <c r="O166" s="59" t="str">
        <f t="shared" si="30"/>
        <v/>
      </c>
    </row>
    <row r="167" spans="1:15" s="1" customFormat="1">
      <c r="A167" s="6">
        <f t="shared" si="31"/>
        <v>12200</v>
      </c>
      <c r="B167" s="6">
        <f t="shared" si="18"/>
        <v>25210.5</v>
      </c>
      <c r="C167" s="8">
        <f t="shared" si="19"/>
        <v>0.5</v>
      </c>
      <c r="D167" s="6">
        <f t="shared" si="20"/>
        <v>105.25</v>
      </c>
      <c r="E167" s="6">
        <f t="shared" si="32"/>
        <v>12305.25</v>
      </c>
      <c r="F167" s="6">
        <f t="shared" si="21"/>
        <v>1355.25</v>
      </c>
      <c r="G167" s="8">
        <f t="shared" si="22"/>
        <v>0.1</v>
      </c>
      <c r="H167" s="6">
        <f t="shared" si="23"/>
        <v>135.52500000000001</v>
      </c>
      <c r="I167" s="9">
        <f t="shared" si="24"/>
        <v>0.15000000000000002</v>
      </c>
      <c r="J167" s="6">
        <f t="shared" si="25"/>
        <v>38085.474999999999</v>
      </c>
      <c r="K167" s="10">
        <f t="shared" si="26"/>
        <v>38221</v>
      </c>
      <c r="L167" s="1" t="str">
        <f t="shared" si="27"/>
        <v/>
      </c>
      <c r="M167" s="1" t="str">
        <f t="shared" si="28"/>
        <v/>
      </c>
      <c r="N167" s="8" t="str">
        <f t="shared" si="29"/>
        <v/>
      </c>
      <c r="O167" s="59" t="str">
        <f t="shared" si="30"/>
        <v/>
      </c>
    </row>
    <row r="168" spans="1:15" s="1" customFormat="1">
      <c r="A168" s="6">
        <f t="shared" si="31"/>
        <v>12300</v>
      </c>
      <c r="B168" s="6">
        <f t="shared" si="18"/>
        <v>25310.5</v>
      </c>
      <c r="C168" s="8">
        <f t="shared" si="19"/>
        <v>0.5</v>
      </c>
      <c r="D168" s="6">
        <f t="shared" si="20"/>
        <v>155.25</v>
      </c>
      <c r="E168" s="6">
        <f t="shared" si="32"/>
        <v>12455.25</v>
      </c>
      <c r="F168" s="6">
        <f t="shared" si="21"/>
        <v>1505.25</v>
      </c>
      <c r="G168" s="8">
        <f t="shared" si="22"/>
        <v>0.1</v>
      </c>
      <c r="H168" s="6">
        <f t="shared" si="23"/>
        <v>150.52500000000001</v>
      </c>
      <c r="I168" s="9">
        <f t="shared" si="24"/>
        <v>0.15000000000000002</v>
      </c>
      <c r="J168" s="6">
        <f t="shared" si="25"/>
        <v>38170.474999999999</v>
      </c>
      <c r="K168" s="10">
        <f t="shared" si="26"/>
        <v>38321</v>
      </c>
      <c r="L168" s="1" t="str">
        <f t="shared" si="27"/>
        <v/>
      </c>
      <c r="M168" s="1" t="str">
        <f t="shared" si="28"/>
        <v/>
      </c>
      <c r="N168" s="8" t="str">
        <f t="shared" si="29"/>
        <v/>
      </c>
      <c r="O168" s="59" t="str">
        <f t="shared" si="30"/>
        <v/>
      </c>
    </row>
    <row r="169" spans="1:15" s="1" customFormat="1">
      <c r="A169" s="6">
        <f t="shared" si="31"/>
        <v>12400</v>
      </c>
      <c r="B169" s="6">
        <f t="shared" si="18"/>
        <v>25410.5</v>
      </c>
      <c r="C169" s="8">
        <f t="shared" si="19"/>
        <v>0.5</v>
      </c>
      <c r="D169" s="6">
        <f t="shared" si="20"/>
        <v>205.25</v>
      </c>
      <c r="E169" s="6">
        <f t="shared" si="32"/>
        <v>12605.25</v>
      </c>
      <c r="F169" s="6">
        <f t="shared" si="21"/>
        <v>1655.25</v>
      </c>
      <c r="G169" s="8">
        <f t="shared" si="22"/>
        <v>0.1</v>
      </c>
      <c r="H169" s="6">
        <f t="shared" si="23"/>
        <v>165.52500000000001</v>
      </c>
      <c r="I169" s="9">
        <f t="shared" si="24"/>
        <v>0.15000000000000002</v>
      </c>
      <c r="J169" s="6">
        <f t="shared" si="25"/>
        <v>38255.474999999999</v>
      </c>
      <c r="K169" s="10">
        <f t="shared" si="26"/>
        <v>38421</v>
      </c>
      <c r="L169" s="1" t="str">
        <f t="shared" si="27"/>
        <v/>
      </c>
      <c r="M169" s="1" t="str">
        <f t="shared" si="28"/>
        <v/>
      </c>
      <c r="N169" s="8" t="str">
        <f t="shared" si="29"/>
        <v/>
      </c>
      <c r="O169" s="59" t="str">
        <f t="shared" si="30"/>
        <v/>
      </c>
    </row>
    <row r="170" spans="1:15" s="1" customFormat="1">
      <c r="A170" s="6">
        <f t="shared" si="31"/>
        <v>12500</v>
      </c>
      <c r="B170" s="6">
        <f t="shared" si="18"/>
        <v>25510.5</v>
      </c>
      <c r="C170" s="8">
        <f t="shared" si="19"/>
        <v>0.5</v>
      </c>
      <c r="D170" s="6">
        <f t="shared" si="20"/>
        <v>255.25</v>
      </c>
      <c r="E170" s="6">
        <f t="shared" si="32"/>
        <v>12755.25</v>
      </c>
      <c r="F170" s="6">
        <f t="shared" si="21"/>
        <v>1805.25</v>
      </c>
      <c r="G170" s="8">
        <f t="shared" si="22"/>
        <v>0.1</v>
      </c>
      <c r="H170" s="6">
        <f t="shared" si="23"/>
        <v>180.52500000000001</v>
      </c>
      <c r="I170" s="9">
        <f t="shared" si="24"/>
        <v>0.15000000000000002</v>
      </c>
      <c r="J170" s="6">
        <f t="shared" si="25"/>
        <v>38340.474999999999</v>
      </c>
      <c r="K170" s="10">
        <f t="shared" si="26"/>
        <v>38521</v>
      </c>
      <c r="L170" s="1" t="str">
        <f t="shared" si="27"/>
        <v/>
      </c>
      <c r="M170" s="1" t="str">
        <f t="shared" si="28"/>
        <v/>
      </c>
      <c r="N170" s="8" t="str">
        <f t="shared" si="29"/>
        <v/>
      </c>
      <c r="O170" s="59" t="str">
        <f t="shared" si="30"/>
        <v/>
      </c>
    </row>
    <row r="171" spans="1:15" s="1" customFormat="1">
      <c r="A171" s="6">
        <f t="shared" si="31"/>
        <v>12600</v>
      </c>
      <c r="B171" s="6">
        <f t="shared" si="18"/>
        <v>25610.5</v>
      </c>
      <c r="C171" s="8">
        <f t="shared" si="19"/>
        <v>0.5</v>
      </c>
      <c r="D171" s="6">
        <f t="shared" si="20"/>
        <v>305.25</v>
      </c>
      <c r="E171" s="6">
        <f t="shared" si="32"/>
        <v>12905.25</v>
      </c>
      <c r="F171" s="6">
        <f t="shared" si="21"/>
        <v>1955.25</v>
      </c>
      <c r="G171" s="8">
        <f t="shared" si="22"/>
        <v>0.1</v>
      </c>
      <c r="H171" s="6">
        <f t="shared" si="23"/>
        <v>195.52500000000001</v>
      </c>
      <c r="I171" s="9">
        <f t="shared" si="24"/>
        <v>0.15000000000000002</v>
      </c>
      <c r="J171" s="6">
        <f t="shared" si="25"/>
        <v>38425.474999999999</v>
      </c>
      <c r="K171" s="10">
        <f t="shared" si="26"/>
        <v>38621</v>
      </c>
      <c r="L171" s="1" t="str">
        <f t="shared" si="27"/>
        <v/>
      </c>
      <c r="M171" s="1" t="str">
        <f t="shared" si="28"/>
        <v/>
      </c>
      <c r="N171" s="8" t="str">
        <f t="shared" si="29"/>
        <v/>
      </c>
      <c r="O171" s="59" t="str">
        <f t="shared" si="30"/>
        <v/>
      </c>
    </row>
    <row r="172" spans="1:15" s="1" customFormat="1">
      <c r="A172" s="6">
        <f t="shared" si="31"/>
        <v>12700</v>
      </c>
      <c r="B172" s="6">
        <f t="shared" si="18"/>
        <v>25710.5</v>
      </c>
      <c r="C172" s="8">
        <f t="shared" si="19"/>
        <v>0.5</v>
      </c>
      <c r="D172" s="6">
        <f t="shared" si="20"/>
        <v>355.25</v>
      </c>
      <c r="E172" s="6">
        <f t="shared" si="32"/>
        <v>13055.25</v>
      </c>
      <c r="F172" s="6">
        <f t="shared" si="21"/>
        <v>2105.25</v>
      </c>
      <c r="G172" s="8">
        <f t="shared" si="22"/>
        <v>0.1</v>
      </c>
      <c r="H172" s="6">
        <f t="shared" si="23"/>
        <v>210.52500000000001</v>
      </c>
      <c r="I172" s="9">
        <f t="shared" si="24"/>
        <v>0.15000000000000002</v>
      </c>
      <c r="J172" s="6">
        <f t="shared" si="25"/>
        <v>38510.474999999999</v>
      </c>
      <c r="K172" s="10">
        <f t="shared" si="26"/>
        <v>38721</v>
      </c>
      <c r="L172" s="1" t="str">
        <f t="shared" si="27"/>
        <v/>
      </c>
      <c r="M172" s="1" t="str">
        <f t="shared" si="28"/>
        <v/>
      </c>
      <c r="N172" s="8" t="str">
        <f t="shared" si="29"/>
        <v/>
      </c>
      <c r="O172" s="59" t="str">
        <f t="shared" si="30"/>
        <v/>
      </c>
    </row>
    <row r="173" spans="1:15" s="1" customFormat="1">
      <c r="A173" s="6">
        <f t="shared" si="31"/>
        <v>12800</v>
      </c>
      <c r="B173" s="6">
        <f t="shared" ref="B173:B236" si="33">B$38/2+A173</f>
        <v>25810.5</v>
      </c>
      <c r="C173" s="8">
        <f t="shared" ref="C173:C236" si="34">IF(B173&lt;C$38,0,IF(B173&lt;C$39,50%,85%))</f>
        <v>0.5</v>
      </c>
      <c r="D173" s="6">
        <f t="shared" ref="D173:D236" si="35">IF((B173-C$39)*0.85+6000&lt;D$40,IF(C173=0,0,IF(C173=0.5,(B173-C$38)*0.5,(B173-C$39)*0.85+6000)),D$40)</f>
        <v>405.25</v>
      </c>
      <c r="E173" s="6">
        <f t="shared" si="32"/>
        <v>13205.25</v>
      </c>
      <c r="F173" s="6">
        <f t="shared" ref="F173:F236" si="36">IF(E173&gt;G$40,E173-G$40,0)</f>
        <v>2255.25</v>
      </c>
      <c r="G173" s="8">
        <f t="shared" ref="G173:G236" si="37">IF(F173=0,0,IF(F173&lt;H$38,0.1,IF(F173&lt;H$39,0.15,0.25)))</f>
        <v>0.1</v>
      </c>
      <c r="H173" s="6">
        <f t="shared" ref="H173:H236" si="38">IF(G173&lt;0.15,F173*0.1,IF(G173=0.15,(F173-H$38)*0.15+I$38,(F173-H$39)*0.25+I$39))</f>
        <v>225.52500000000001</v>
      </c>
      <c r="I173" s="9">
        <f t="shared" ref="I173:I236" si="39">IF(D173=D$40,0.25,G173*(1+C173))</f>
        <v>0.15000000000000002</v>
      </c>
      <c r="J173" s="6">
        <f t="shared" ref="J173:J236" si="40">B$38+A173-H173</f>
        <v>38595.474999999999</v>
      </c>
      <c r="K173" s="10">
        <f t="shared" ref="K173:K236" si="41">(B$38+A173)</f>
        <v>38821</v>
      </c>
      <c r="L173" s="1" t="str">
        <f t="shared" ref="L173:L236" si="42">IF(AND(I173=0.4625,I172&lt;&gt;0.4625),K173,"")</f>
        <v/>
      </c>
      <c r="M173" s="1" t="str">
        <f t="shared" ref="M173:M236" si="43">IF(AND(I173=0.4625,I174&lt;&gt;0.4625),K173,"")</f>
        <v/>
      </c>
      <c r="N173" s="8" t="str">
        <f t="shared" ref="N173:N236" si="44">IF(AND(K173-N$44&gt;=-100,K173-N$44&lt;=100),5%,"")</f>
        <v/>
      </c>
      <c r="O173" s="59" t="str">
        <f t="shared" si="30"/>
        <v/>
      </c>
    </row>
    <row r="174" spans="1:15" s="1" customFormat="1">
      <c r="A174" s="6">
        <f t="shared" si="31"/>
        <v>12900</v>
      </c>
      <c r="B174" s="6">
        <f t="shared" si="33"/>
        <v>25910.5</v>
      </c>
      <c r="C174" s="8">
        <f t="shared" si="34"/>
        <v>0.5</v>
      </c>
      <c r="D174" s="6">
        <f t="shared" si="35"/>
        <v>455.25</v>
      </c>
      <c r="E174" s="6">
        <f t="shared" si="32"/>
        <v>13355.25</v>
      </c>
      <c r="F174" s="6">
        <f t="shared" si="36"/>
        <v>2405.25</v>
      </c>
      <c r="G174" s="8">
        <f t="shared" si="37"/>
        <v>0.1</v>
      </c>
      <c r="H174" s="6">
        <f t="shared" si="38"/>
        <v>240.52500000000001</v>
      </c>
      <c r="I174" s="9">
        <f t="shared" si="39"/>
        <v>0.15000000000000002</v>
      </c>
      <c r="J174" s="6">
        <f t="shared" si="40"/>
        <v>38680.474999999999</v>
      </c>
      <c r="K174" s="10">
        <f t="shared" si="41"/>
        <v>38921</v>
      </c>
      <c r="L174" s="1" t="str">
        <f t="shared" si="42"/>
        <v/>
      </c>
      <c r="M174" s="1" t="str">
        <f t="shared" si="43"/>
        <v/>
      </c>
      <c r="N174" s="8" t="str">
        <f t="shared" si="44"/>
        <v/>
      </c>
      <c r="O174" s="59" t="str">
        <f t="shared" ref="O174:O237" si="45">IF(N176=0.05,H176,"")</f>
        <v/>
      </c>
    </row>
    <row r="175" spans="1:15" s="1" customFormat="1">
      <c r="A175" s="6">
        <f t="shared" si="31"/>
        <v>13000</v>
      </c>
      <c r="B175" s="6">
        <f t="shared" si="33"/>
        <v>26010.5</v>
      </c>
      <c r="C175" s="8">
        <f t="shared" si="34"/>
        <v>0.5</v>
      </c>
      <c r="D175" s="6">
        <f t="shared" si="35"/>
        <v>505.25</v>
      </c>
      <c r="E175" s="6">
        <f t="shared" si="32"/>
        <v>13505.25</v>
      </c>
      <c r="F175" s="6">
        <f t="shared" si="36"/>
        <v>2555.25</v>
      </c>
      <c r="G175" s="8">
        <f t="shared" si="37"/>
        <v>0.1</v>
      </c>
      <c r="H175" s="6">
        <f t="shared" si="38"/>
        <v>255.52500000000001</v>
      </c>
      <c r="I175" s="9">
        <f t="shared" si="39"/>
        <v>0.15000000000000002</v>
      </c>
      <c r="J175" s="6">
        <f t="shared" si="40"/>
        <v>38765.474999999999</v>
      </c>
      <c r="K175" s="10">
        <f t="shared" si="41"/>
        <v>39021</v>
      </c>
      <c r="L175" s="1" t="str">
        <f t="shared" si="42"/>
        <v/>
      </c>
      <c r="M175" s="1" t="str">
        <f t="shared" si="43"/>
        <v/>
      </c>
      <c r="N175" s="8" t="str">
        <f t="shared" si="44"/>
        <v/>
      </c>
      <c r="O175" s="59" t="str">
        <f t="shared" si="45"/>
        <v/>
      </c>
    </row>
    <row r="176" spans="1:15" s="1" customFormat="1">
      <c r="A176" s="6">
        <f t="shared" si="31"/>
        <v>13100</v>
      </c>
      <c r="B176" s="6">
        <f t="shared" si="33"/>
        <v>26110.5</v>
      </c>
      <c r="C176" s="8">
        <f t="shared" si="34"/>
        <v>0.5</v>
      </c>
      <c r="D176" s="6">
        <f t="shared" si="35"/>
        <v>555.25</v>
      </c>
      <c r="E176" s="6">
        <f t="shared" si="32"/>
        <v>13655.25</v>
      </c>
      <c r="F176" s="6">
        <f t="shared" si="36"/>
        <v>2705.25</v>
      </c>
      <c r="G176" s="8">
        <f t="shared" si="37"/>
        <v>0.1</v>
      </c>
      <c r="H176" s="6">
        <f t="shared" si="38"/>
        <v>270.52500000000003</v>
      </c>
      <c r="I176" s="9">
        <f t="shared" si="39"/>
        <v>0.15000000000000002</v>
      </c>
      <c r="J176" s="6">
        <f t="shared" si="40"/>
        <v>38850.474999999999</v>
      </c>
      <c r="K176" s="10">
        <f t="shared" si="41"/>
        <v>39121</v>
      </c>
      <c r="L176" s="1" t="str">
        <f t="shared" si="42"/>
        <v/>
      </c>
      <c r="M176" s="1" t="str">
        <f t="shared" si="43"/>
        <v/>
      </c>
      <c r="N176" s="8" t="str">
        <f t="shared" si="44"/>
        <v/>
      </c>
      <c r="O176" s="59" t="str">
        <f t="shared" si="45"/>
        <v/>
      </c>
    </row>
    <row r="177" spans="1:15" s="1" customFormat="1">
      <c r="A177" s="6">
        <f t="shared" si="31"/>
        <v>13200</v>
      </c>
      <c r="B177" s="6">
        <f t="shared" si="33"/>
        <v>26210.5</v>
      </c>
      <c r="C177" s="8">
        <f t="shared" si="34"/>
        <v>0.5</v>
      </c>
      <c r="D177" s="6">
        <f t="shared" si="35"/>
        <v>605.25</v>
      </c>
      <c r="E177" s="6">
        <f t="shared" si="32"/>
        <v>13805.25</v>
      </c>
      <c r="F177" s="6">
        <f t="shared" si="36"/>
        <v>2855.25</v>
      </c>
      <c r="G177" s="8">
        <f t="shared" si="37"/>
        <v>0.1</v>
      </c>
      <c r="H177" s="6">
        <f t="shared" si="38"/>
        <v>285.52500000000003</v>
      </c>
      <c r="I177" s="9">
        <f t="shared" si="39"/>
        <v>0.15000000000000002</v>
      </c>
      <c r="J177" s="6">
        <f t="shared" si="40"/>
        <v>38935.474999999999</v>
      </c>
      <c r="K177" s="10">
        <f t="shared" si="41"/>
        <v>39221</v>
      </c>
      <c r="L177" s="1" t="str">
        <f t="shared" si="42"/>
        <v/>
      </c>
      <c r="M177" s="1" t="str">
        <f t="shared" si="43"/>
        <v/>
      </c>
      <c r="N177" s="8" t="str">
        <f t="shared" si="44"/>
        <v/>
      </c>
      <c r="O177" s="59" t="str">
        <f t="shared" si="45"/>
        <v/>
      </c>
    </row>
    <row r="178" spans="1:15" s="1" customFormat="1">
      <c r="A178" s="6">
        <f t="shared" si="31"/>
        <v>13300</v>
      </c>
      <c r="B178" s="6">
        <f t="shared" si="33"/>
        <v>26310.5</v>
      </c>
      <c r="C178" s="8">
        <f t="shared" si="34"/>
        <v>0.5</v>
      </c>
      <c r="D178" s="6">
        <f t="shared" si="35"/>
        <v>655.25</v>
      </c>
      <c r="E178" s="6">
        <f t="shared" si="32"/>
        <v>13955.25</v>
      </c>
      <c r="F178" s="6">
        <f t="shared" si="36"/>
        <v>3005.25</v>
      </c>
      <c r="G178" s="8">
        <f t="shared" si="37"/>
        <v>0.1</v>
      </c>
      <c r="H178" s="6">
        <f t="shared" si="38"/>
        <v>300.52500000000003</v>
      </c>
      <c r="I178" s="9">
        <f t="shared" si="39"/>
        <v>0.15000000000000002</v>
      </c>
      <c r="J178" s="6">
        <f t="shared" si="40"/>
        <v>39020.474999999999</v>
      </c>
      <c r="K178" s="10">
        <f t="shared" si="41"/>
        <v>39321</v>
      </c>
      <c r="L178" s="1" t="str">
        <f t="shared" si="42"/>
        <v/>
      </c>
      <c r="M178" s="1" t="str">
        <f t="shared" si="43"/>
        <v/>
      </c>
      <c r="N178" s="8" t="str">
        <f t="shared" si="44"/>
        <v/>
      </c>
      <c r="O178" s="59" t="str">
        <f t="shared" si="45"/>
        <v/>
      </c>
    </row>
    <row r="179" spans="1:15" s="1" customFormat="1">
      <c r="A179" s="6">
        <f t="shared" si="31"/>
        <v>13400</v>
      </c>
      <c r="B179" s="6">
        <f t="shared" si="33"/>
        <v>26410.5</v>
      </c>
      <c r="C179" s="8">
        <f t="shared" si="34"/>
        <v>0.5</v>
      </c>
      <c r="D179" s="6">
        <f t="shared" si="35"/>
        <v>705.25</v>
      </c>
      <c r="E179" s="6">
        <f t="shared" si="32"/>
        <v>14105.25</v>
      </c>
      <c r="F179" s="6">
        <f t="shared" si="36"/>
        <v>3155.25</v>
      </c>
      <c r="G179" s="8">
        <f t="shared" si="37"/>
        <v>0.1</v>
      </c>
      <c r="H179" s="6">
        <f t="shared" si="38"/>
        <v>315.52500000000003</v>
      </c>
      <c r="I179" s="9">
        <f t="shared" si="39"/>
        <v>0.15000000000000002</v>
      </c>
      <c r="J179" s="6">
        <f t="shared" si="40"/>
        <v>39105.474999999999</v>
      </c>
      <c r="K179" s="10">
        <f t="shared" si="41"/>
        <v>39421</v>
      </c>
      <c r="L179" s="1" t="str">
        <f t="shared" si="42"/>
        <v/>
      </c>
      <c r="M179" s="1" t="str">
        <f t="shared" si="43"/>
        <v/>
      </c>
      <c r="N179" s="8" t="str">
        <f t="shared" si="44"/>
        <v/>
      </c>
      <c r="O179" s="59" t="str">
        <f t="shared" si="45"/>
        <v/>
      </c>
    </row>
    <row r="180" spans="1:15" s="1" customFormat="1">
      <c r="A180" s="6">
        <f t="shared" si="31"/>
        <v>13500</v>
      </c>
      <c r="B180" s="6">
        <f t="shared" si="33"/>
        <v>26510.5</v>
      </c>
      <c r="C180" s="8">
        <f t="shared" si="34"/>
        <v>0.5</v>
      </c>
      <c r="D180" s="6">
        <f t="shared" si="35"/>
        <v>755.25</v>
      </c>
      <c r="E180" s="6">
        <f t="shared" si="32"/>
        <v>14255.25</v>
      </c>
      <c r="F180" s="6">
        <f t="shared" si="36"/>
        <v>3305.25</v>
      </c>
      <c r="G180" s="8">
        <f t="shared" si="37"/>
        <v>0.1</v>
      </c>
      <c r="H180" s="6">
        <f t="shared" si="38"/>
        <v>330.52500000000003</v>
      </c>
      <c r="I180" s="9">
        <f t="shared" si="39"/>
        <v>0.15000000000000002</v>
      </c>
      <c r="J180" s="6">
        <f t="shared" si="40"/>
        <v>39190.474999999999</v>
      </c>
      <c r="K180" s="10">
        <f t="shared" si="41"/>
        <v>39521</v>
      </c>
      <c r="L180" s="1" t="str">
        <f t="shared" si="42"/>
        <v/>
      </c>
      <c r="M180" s="1" t="str">
        <f t="shared" si="43"/>
        <v/>
      </c>
      <c r="N180" s="8" t="str">
        <f t="shared" si="44"/>
        <v/>
      </c>
      <c r="O180" s="59" t="str">
        <f t="shared" si="45"/>
        <v/>
      </c>
    </row>
    <row r="181" spans="1:15" s="1" customFormat="1">
      <c r="A181" s="6">
        <f t="shared" si="31"/>
        <v>13600</v>
      </c>
      <c r="B181" s="6">
        <f t="shared" si="33"/>
        <v>26610.5</v>
      </c>
      <c r="C181" s="8">
        <f t="shared" si="34"/>
        <v>0.5</v>
      </c>
      <c r="D181" s="6">
        <f t="shared" si="35"/>
        <v>805.25</v>
      </c>
      <c r="E181" s="6">
        <f t="shared" si="32"/>
        <v>14405.25</v>
      </c>
      <c r="F181" s="6">
        <f t="shared" si="36"/>
        <v>3455.25</v>
      </c>
      <c r="G181" s="8">
        <f t="shared" si="37"/>
        <v>0.1</v>
      </c>
      <c r="H181" s="6">
        <f t="shared" si="38"/>
        <v>345.52500000000003</v>
      </c>
      <c r="I181" s="9">
        <f t="shared" si="39"/>
        <v>0.15000000000000002</v>
      </c>
      <c r="J181" s="6">
        <f t="shared" si="40"/>
        <v>39275.474999999999</v>
      </c>
      <c r="K181" s="10">
        <f t="shared" si="41"/>
        <v>39621</v>
      </c>
      <c r="L181" s="1" t="str">
        <f t="shared" si="42"/>
        <v/>
      </c>
      <c r="M181" s="1" t="str">
        <f t="shared" si="43"/>
        <v/>
      </c>
      <c r="N181" s="8" t="str">
        <f t="shared" si="44"/>
        <v/>
      </c>
      <c r="O181" s="59" t="str">
        <f t="shared" si="45"/>
        <v/>
      </c>
    </row>
    <row r="182" spans="1:15" s="1" customFormat="1">
      <c r="A182" s="6">
        <f t="shared" si="31"/>
        <v>13700</v>
      </c>
      <c r="B182" s="6">
        <f t="shared" si="33"/>
        <v>26710.5</v>
      </c>
      <c r="C182" s="8">
        <f t="shared" si="34"/>
        <v>0.5</v>
      </c>
      <c r="D182" s="6">
        <f t="shared" si="35"/>
        <v>855.25</v>
      </c>
      <c r="E182" s="6">
        <f t="shared" si="32"/>
        <v>14555.25</v>
      </c>
      <c r="F182" s="6">
        <f t="shared" si="36"/>
        <v>3605.25</v>
      </c>
      <c r="G182" s="8">
        <f t="shared" si="37"/>
        <v>0.1</v>
      </c>
      <c r="H182" s="6">
        <f t="shared" si="38"/>
        <v>360.52500000000003</v>
      </c>
      <c r="I182" s="9">
        <f t="shared" si="39"/>
        <v>0.15000000000000002</v>
      </c>
      <c r="J182" s="6">
        <f t="shared" si="40"/>
        <v>39360.474999999999</v>
      </c>
      <c r="K182" s="10">
        <f t="shared" si="41"/>
        <v>39721</v>
      </c>
      <c r="L182" s="1" t="str">
        <f t="shared" si="42"/>
        <v/>
      </c>
      <c r="M182" s="1" t="str">
        <f t="shared" si="43"/>
        <v/>
      </c>
      <c r="N182" s="8" t="str">
        <f t="shared" si="44"/>
        <v/>
      </c>
      <c r="O182" s="59" t="str">
        <f t="shared" si="45"/>
        <v/>
      </c>
    </row>
    <row r="183" spans="1:15" s="1" customFormat="1">
      <c r="A183" s="6">
        <f t="shared" ref="A183:A246" si="46">A182+100</f>
        <v>13800</v>
      </c>
      <c r="B183" s="6">
        <f t="shared" si="33"/>
        <v>26810.5</v>
      </c>
      <c r="C183" s="8">
        <f t="shared" si="34"/>
        <v>0.5</v>
      </c>
      <c r="D183" s="6">
        <f t="shared" si="35"/>
        <v>905.25</v>
      </c>
      <c r="E183" s="6">
        <f t="shared" ref="E183:E246" si="47">A183+D183</f>
        <v>14705.25</v>
      </c>
      <c r="F183" s="6">
        <f t="shared" si="36"/>
        <v>3755.25</v>
      </c>
      <c r="G183" s="8">
        <f t="shared" si="37"/>
        <v>0.1</v>
      </c>
      <c r="H183" s="6">
        <f t="shared" si="38"/>
        <v>375.52500000000003</v>
      </c>
      <c r="I183" s="9">
        <f t="shared" si="39"/>
        <v>0.15000000000000002</v>
      </c>
      <c r="J183" s="6">
        <f t="shared" si="40"/>
        <v>39445.474999999999</v>
      </c>
      <c r="K183" s="10">
        <f t="shared" si="41"/>
        <v>39821</v>
      </c>
      <c r="L183" s="1" t="str">
        <f t="shared" si="42"/>
        <v/>
      </c>
      <c r="M183" s="1" t="str">
        <f t="shared" si="43"/>
        <v/>
      </c>
      <c r="N183" s="8" t="str">
        <f t="shared" si="44"/>
        <v/>
      </c>
      <c r="O183" s="59" t="str">
        <f t="shared" si="45"/>
        <v/>
      </c>
    </row>
    <row r="184" spans="1:15" s="1" customFormat="1">
      <c r="A184" s="6">
        <f t="shared" si="46"/>
        <v>13900</v>
      </c>
      <c r="B184" s="6">
        <f t="shared" si="33"/>
        <v>26910.5</v>
      </c>
      <c r="C184" s="8">
        <f t="shared" si="34"/>
        <v>0.5</v>
      </c>
      <c r="D184" s="6">
        <f t="shared" si="35"/>
        <v>955.25</v>
      </c>
      <c r="E184" s="6">
        <f t="shared" si="47"/>
        <v>14855.25</v>
      </c>
      <c r="F184" s="6">
        <f t="shared" si="36"/>
        <v>3905.25</v>
      </c>
      <c r="G184" s="8">
        <f t="shared" si="37"/>
        <v>0.1</v>
      </c>
      <c r="H184" s="6">
        <f t="shared" si="38"/>
        <v>390.52500000000003</v>
      </c>
      <c r="I184" s="9">
        <f t="shared" si="39"/>
        <v>0.15000000000000002</v>
      </c>
      <c r="J184" s="6">
        <f t="shared" si="40"/>
        <v>39530.474999999999</v>
      </c>
      <c r="K184" s="10">
        <f t="shared" si="41"/>
        <v>39921</v>
      </c>
      <c r="L184" s="1" t="str">
        <f t="shared" si="42"/>
        <v/>
      </c>
      <c r="M184" s="1" t="str">
        <f t="shared" si="43"/>
        <v/>
      </c>
      <c r="N184" s="8" t="str">
        <f t="shared" si="44"/>
        <v/>
      </c>
      <c r="O184" s="59" t="str">
        <f t="shared" si="45"/>
        <v/>
      </c>
    </row>
    <row r="185" spans="1:15" s="1" customFormat="1">
      <c r="A185" s="6">
        <f t="shared" si="46"/>
        <v>14000</v>
      </c>
      <c r="B185" s="6">
        <f t="shared" si="33"/>
        <v>27010.5</v>
      </c>
      <c r="C185" s="8">
        <f t="shared" si="34"/>
        <v>0.5</v>
      </c>
      <c r="D185" s="6">
        <f t="shared" si="35"/>
        <v>1005.25</v>
      </c>
      <c r="E185" s="6">
        <f t="shared" si="47"/>
        <v>15005.25</v>
      </c>
      <c r="F185" s="6">
        <f t="shared" si="36"/>
        <v>4055.25</v>
      </c>
      <c r="G185" s="8">
        <f t="shared" si="37"/>
        <v>0.1</v>
      </c>
      <c r="H185" s="6">
        <f t="shared" si="38"/>
        <v>405.52500000000003</v>
      </c>
      <c r="I185" s="9">
        <f t="shared" si="39"/>
        <v>0.15000000000000002</v>
      </c>
      <c r="J185" s="6">
        <f t="shared" si="40"/>
        <v>39615.474999999999</v>
      </c>
      <c r="K185" s="10">
        <f t="shared" si="41"/>
        <v>40021</v>
      </c>
      <c r="L185" s="1" t="str">
        <f t="shared" si="42"/>
        <v/>
      </c>
      <c r="M185" s="1" t="str">
        <f t="shared" si="43"/>
        <v/>
      </c>
      <c r="N185" s="8" t="str">
        <f t="shared" si="44"/>
        <v/>
      </c>
      <c r="O185" s="59" t="str">
        <f t="shared" si="45"/>
        <v/>
      </c>
    </row>
    <row r="186" spans="1:15" s="1" customFormat="1">
      <c r="A186" s="6">
        <f t="shared" si="46"/>
        <v>14100</v>
      </c>
      <c r="B186" s="6">
        <f t="shared" si="33"/>
        <v>27110.5</v>
      </c>
      <c r="C186" s="8">
        <f t="shared" si="34"/>
        <v>0.5</v>
      </c>
      <c r="D186" s="6">
        <f t="shared" si="35"/>
        <v>1055.25</v>
      </c>
      <c r="E186" s="6">
        <f t="shared" si="47"/>
        <v>15155.25</v>
      </c>
      <c r="F186" s="6">
        <f t="shared" si="36"/>
        <v>4205.25</v>
      </c>
      <c r="G186" s="8">
        <f t="shared" si="37"/>
        <v>0.1</v>
      </c>
      <c r="H186" s="6">
        <f t="shared" si="38"/>
        <v>420.52500000000003</v>
      </c>
      <c r="I186" s="9">
        <f t="shared" si="39"/>
        <v>0.15000000000000002</v>
      </c>
      <c r="J186" s="6">
        <f t="shared" si="40"/>
        <v>39700.474999999999</v>
      </c>
      <c r="K186" s="10">
        <f t="shared" si="41"/>
        <v>40121</v>
      </c>
      <c r="L186" s="1" t="str">
        <f t="shared" si="42"/>
        <v/>
      </c>
      <c r="M186" s="1" t="str">
        <f t="shared" si="43"/>
        <v/>
      </c>
      <c r="N186" s="8" t="str">
        <f t="shared" si="44"/>
        <v/>
      </c>
      <c r="O186" s="59" t="str">
        <f t="shared" si="45"/>
        <v/>
      </c>
    </row>
    <row r="187" spans="1:15" s="1" customFormat="1">
      <c r="A187" s="6">
        <f t="shared" si="46"/>
        <v>14200</v>
      </c>
      <c r="B187" s="6">
        <f t="shared" si="33"/>
        <v>27210.5</v>
      </c>
      <c r="C187" s="8">
        <f t="shared" si="34"/>
        <v>0.5</v>
      </c>
      <c r="D187" s="6">
        <f t="shared" si="35"/>
        <v>1105.25</v>
      </c>
      <c r="E187" s="6">
        <f t="shared" si="47"/>
        <v>15305.25</v>
      </c>
      <c r="F187" s="6">
        <f t="shared" si="36"/>
        <v>4355.25</v>
      </c>
      <c r="G187" s="8">
        <f t="shared" si="37"/>
        <v>0.1</v>
      </c>
      <c r="H187" s="6">
        <f t="shared" si="38"/>
        <v>435.52500000000003</v>
      </c>
      <c r="I187" s="9">
        <f t="shared" si="39"/>
        <v>0.15000000000000002</v>
      </c>
      <c r="J187" s="6">
        <f t="shared" si="40"/>
        <v>39785.474999999999</v>
      </c>
      <c r="K187" s="10">
        <f t="shared" si="41"/>
        <v>40221</v>
      </c>
      <c r="L187" s="1" t="str">
        <f t="shared" si="42"/>
        <v/>
      </c>
      <c r="M187" s="1" t="str">
        <f t="shared" si="43"/>
        <v/>
      </c>
      <c r="N187" s="8" t="str">
        <f t="shared" si="44"/>
        <v/>
      </c>
      <c r="O187" s="59" t="str">
        <f t="shared" si="45"/>
        <v/>
      </c>
    </row>
    <row r="188" spans="1:15" s="1" customFormat="1">
      <c r="A188" s="6">
        <f t="shared" si="46"/>
        <v>14300</v>
      </c>
      <c r="B188" s="6">
        <f t="shared" si="33"/>
        <v>27310.5</v>
      </c>
      <c r="C188" s="8">
        <f t="shared" si="34"/>
        <v>0.5</v>
      </c>
      <c r="D188" s="6">
        <f t="shared" si="35"/>
        <v>1155.25</v>
      </c>
      <c r="E188" s="6">
        <f t="shared" si="47"/>
        <v>15455.25</v>
      </c>
      <c r="F188" s="6">
        <f t="shared" si="36"/>
        <v>4505.25</v>
      </c>
      <c r="G188" s="8">
        <f t="shared" si="37"/>
        <v>0.1</v>
      </c>
      <c r="H188" s="6">
        <f t="shared" si="38"/>
        <v>450.52500000000003</v>
      </c>
      <c r="I188" s="9">
        <f t="shared" si="39"/>
        <v>0.15000000000000002</v>
      </c>
      <c r="J188" s="6">
        <f t="shared" si="40"/>
        <v>39870.474999999999</v>
      </c>
      <c r="K188" s="10">
        <f t="shared" si="41"/>
        <v>40321</v>
      </c>
      <c r="L188" s="1" t="str">
        <f t="shared" si="42"/>
        <v/>
      </c>
      <c r="M188" s="1" t="str">
        <f t="shared" si="43"/>
        <v/>
      </c>
      <c r="N188" s="8" t="str">
        <f t="shared" si="44"/>
        <v/>
      </c>
      <c r="O188" s="59" t="str">
        <f t="shared" si="45"/>
        <v/>
      </c>
    </row>
    <row r="189" spans="1:15" s="1" customFormat="1">
      <c r="A189" s="6">
        <f t="shared" si="46"/>
        <v>14400</v>
      </c>
      <c r="B189" s="6">
        <f t="shared" si="33"/>
        <v>27410.5</v>
      </c>
      <c r="C189" s="8">
        <f t="shared" si="34"/>
        <v>0.5</v>
      </c>
      <c r="D189" s="6">
        <f t="shared" si="35"/>
        <v>1205.25</v>
      </c>
      <c r="E189" s="6">
        <f t="shared" si="47"/>
        <v>15605.25</v>
      </c>
      <c r="F189" s="6">
        <f t="shared" si="36"/>
        <v>4655.25</v>
      </c>
      <c r="G189" s="8">
        <f t="shared" si="37"/>
        <v>0.1</v>
      </c>
      <c r="H189" s="6">
        <f t="shared" si="38"/>
        <v>465.52500000000003</v>
      </c>
      <c r="I189" s="9">
        <f t="shared" si="39"/>
        <v>0.15000000000000002</v>
      </c>
      <c r="J189" s="6">
        <f t="shared" si="40"/>
        <v>39955.474999999999</v>
      </c>
      <c r="K189" s="10">
        <f t="shared" si="41"/>
        <v>40421</v>
      </c>
      <c r="L189" s="1" t="str">
        <f t="shared" si="42"/>
        <v/>
      </c>
      <c r="M189" s="1" t="str">
        <f t="shared" si="43"/>
        <v/>
      </c>
      <c r="N189" s="8" t="str">
        <f t="shared" si="44"/>
        <v/>
      </c>
      <c r="O189" s="59" t="str">
        <f t="shared" si="45"/>
        <v/>
      </c>
    </row>
    <row r="190" spans="1:15" s="1" customFormat="1">
      <c r="A190" s="6">
        <f t="shared" si="46"/>
        <v>14500</v>
      </c>
      <c r="B190" s="6">
        <f t="shared" si="33"/>
        <v>27510.5</v>
      </c>
      <c r="C190" s="8">
        <f t="shared" si="34"/>
        <v>0.5</v>
      </c>
      <c r="D190" s="6">
        <f t="shared" si="35"/>
        <v>1255.25</v>
      </c>
      <c r="E190" s="6">
        <f t="shared" si="47"/>
        <v>15755.25</v>
      </c>
      <c r="F190" s="6">
        <f t="shared" si="36"/>
        <v>4805.25</v>
      </c>
      <c r="G190" s="8">
        <f t="shared" si="37"/>
        <v>0.1</v>
      </c>
      <c r="H190" s="6">
        <f t="shared" si="38"/>
        <v>480.52500000000003</v>
      </c>
      <c r="I190" s="9">
        <f t="shared" si="39"/>
        <v>0.15000000000000002</v>
      </c>
      <c r="J190" s="6">
        <f t="shared" si="40"/>
        <v>40040.474999999999</v>
      </c>
      <c r="K190" s="10">
        <f t="shared" si="41"/>
        <v>40521</v>
      </c>
      <c r="L190" s="1" t="str">
        <f t="shared" si="42"/>
        <v/>
      </c>
      <c r="M190" s="1" t="str">
        <f t="shared" si="43"/>
        <v/>
      </c>
      <c r="N190" s="8" t="str">
        <f t="shared" si="44"/>
        <v/>
      </c>
      <c r="O190" s="59" t="str">
        <f t="shared" si="45"/>
        <v/>
      </c>
    </row>
    <row r="191" spans="1:15" s="1" customFormat="1">
      <c r="A191" s="6">
        <f t="shared" si="46"/>
        <v>14600</v>
      </c>
      <c r="B191" s="6">
        <f t="shared" si="33"/>
        <v>27610.5</v>
      </c>
      <c r="C191" s="8">
        <f t="shared" si="34"/>
        <v>0.5</v>
      </c>
      <c r="D191" s="6">
        <f t="shared" si="35"/>
        <v>1305.25</v>
      </c>
      <c r="E191" s="6">
        <f t="shared" si="47"/>
        <v>15905.25</v>
      </c>
      <c r="F191" s="6">
        <f t="shared" si="36"/>
        <v>4955.25</v>
      </c>
      <c r="G191" s="8">
        <f t="shared" si="37"/>
        <v>0.1</v>
      </c>
      <c r="H191" s="6">
        <f t="shared" si="38"/>
        <v>495.52500000000003</v>
      </c>
      <c r="I191" s="9">
        <f t="shared" si="39"/>
        <v>0.15000000000000002</v>
      </c>
      <c r="J191" s="6">
        <f t="shared" si="40"/>
        <v>40125.474999999999</v>
      </c>
      <c r="K191" s="10">
        <f t="shared" si="41"/>
        <v>40621</v>
      </c>
      <c r="L191" s="1" t="str">
        <f t="shared" si="42"/>
        <v/>
      </c>
      <c r="M191" s="1" t="str">
        <f t="shared" si="43"/>
        <v/>
      </c>
      <c r="N191" s="8" t="str">
        <f t="shared" si="44"/>
        <v/>
      </c>
      <c r="O191" s="59" t="str">
        <f t="shared" si="45"/>
        <v/>
      </c>
    </row>
    <row r="192" spans="1:15" s="1" customFormat="1">
      <c r="A192" s="6">
        <f t="shared" si="46"/>
        <v>14700</v>
      </c>
      <c r="B192" s="6">
        <f t="shared" si="33"/>
        <v>27710.5</v>
      </c>
      <c r="C192" s="8">
        <f t="shared" si="34"/>
        <v>0.5</v>
      </c>
      <c r="D192" s="6">
        <f t="shared" si="35"/>
        <v>1355.25</v>
      </c>
      <c r="E192" s="6">
        <f t="shared" si="47"/>
        <v>16055.25</v>
      </c>
      <c r="F192" s="6">
        <f t="shared" si="36"/>
        <v>5105.25</v>
      </c>
      <c r="G192" s="8">
        <f t="shared" si="37"/>
        <v>0.1</v>
      </c>
      <c r="H192" s="6">
        <f t="shared" si="38"/>
        <v>510.52500000000003</v>
      </c>
      <c r="I192" s="9">
        <f t="shared" si="39"/>
        <v>0.15000000000000002</v>
      </c>
      <c r="J192" s="6">
        <f t="shared" si="40"/>
        <v>40210.474999999999</v>
      </c>
      <c r="K192" s="10">
        <f t="shared" si="41"/>
        <v>40721</v>
      </c>
      <c r="L192" s="1" t="str">
        <f t="shared" si="42"/>
        <v/>
      </c>
      <c r="M192" s="1" t="str">
        <f t="shared" si="43"/>
        <v/>
      </c>
      <c r="N192" s="8" t="str">
        <f t="shared" si="44"/>
        <v/>
      </c>
      <c r="O192" s="59" t="str">
        <f t="shared" si="45"/>
        <v/>
      </c>
    </row>
    <row r="193" spans="1:15" s="1" customFormat="1">
      <c r="A193" s="6">
        <f t="shared" si="46"/>
        <v>14800</v>
      </c>
      <c r="B193" s="6">
        <f t="shared" si="33"/>
        <v>27810.5</v>
      </c>
      <c r="C193" s="8">
        <f t="shared" si="34"/>
        <v>0.5</v>
      </c>
      <c r="D193" s="6">
        <f t="shared" si="35"/>
        <v>1405.25</v>
      </c>
      <c r="E193" s="6">
        <f t="shared" si="47"/>
        <v>16205.25</v>
      </c>
      <c r="F193" s="6">
        <f t="shared" si="36"/>
        <v>5255.25</v>
      </c>
      <c r="G193" s="8">
        <f t="shared" si="37"/>
        <v>0.1</v>
      </c>
      <c r="H193" s="6">
        <f t="shared" si="38"/>
        <v>525.52499999999998</v>
      </c>
      <c r="I193" s="9">
        <f t="shared" si="39"/>
        <v>0.15000000000000002</v>
      </c>
      <c r="J193" s="6">
        <f t="shared" si="40"/>
        <v>40295.474999999999</v>
      </c>
      <c r="K193" s="10">
        <f t="shared" si="41"/>
        <v>40821</v>
      </c>
      <c r="L193" s="1" t="str">
        <f t="shared" si="42"/>
        <v/>
      </c>
      <c r="M193" s="1" t="str">
        <f t="shared" si="43"/>
        <v/>
      </c>
      <c r="N193" s="8" t="str">
        <f t="shared" si="44"/>
        <v/>
      </c>
      <c r="O193" s="59" t="str">
        <f t="shared" si="45"/>
        <v/>
      </c>
    </row>
    <row r="194" spans="1:15" s="1" customFormat="1">
      <c r="A194" s="6">
        <f t="shared" si="46"/>
        <v>14900</v>
      </c>
      <c r="B194" s="6">
        <f t="shared" si="33"/>
        <v>27910.5</v>
      </c>
      <c r="C194" s="8">
        <f t="shared" si="34"/>
        <v>0.5</v>
      </c>
      <c r="D194" s="6">
        <f t="shared" si="35"/>
        <v>1455.25</v>
      </c>
      <c r="E194" s="6">
        <f t="shared" si="47"/>
        <v>16355.25</v>
      </c>
      <c r="F194" s="6">
        <f t="shared" si="36"/>
        <v>5405.25</v>
      </c>
      <c r="G194" s="8">
        <f t="shared" si="37"/>
        <v>0.1</v>
      </c>
      <c r="H194" s="6">
        <f t="shared" si="38"/>
        <v>540.52499999999998</v>
      </c>
      <c r="I194" s="9">
        <f t="shared" si="39"/>
        <v>0.15000000000000002</v>
      </c>
      <c r="J194" s="6">
        <f t="shared" si="40"/>
        <v>40380.474999999999</v>
      </c>
      <c r="K194" s="10">
        <f t="shared" si="41"/>
        <v>40921</v>
      </c>
      <c r="L194" s="1" t="str">
        <f t="shared" si="42"/>
        <v/>
      </c>
      <c r="M194" s="1" t="str">
        <f t="shared" si="43"/>
        <v/>
      </c>
      <c r="N194" s="8" t="str">
        <f t="shared" si="44"/>
        <v/>
      </c>
      <c r="O194" s="59" t="str">
        <f t="shared" si="45"/>
        <v/>
      </c>
    </row>
    <row r="195" spans="1:15" s="1" customFormat="1">
      <c r="A195" s="6">
        <f t="shared" si="46"/>
        <v>15000</v>
      </c>
      <c r="B195" s="6">
        <f t="shared" si="33"/>
        <v>28010.5</v>
      </c>
      <c r="C195" s="8">
        <f t="shared" si="34"/>
        <v>0.5</v>
      </c>
      <c r="D195" s="6">
        <f t="shared" si="35"/>
        <v>1505.25</v>
      </c>
      <c r="E195" s="6">
        <f t="shared" si="47"/>
        <v>16505.25</v>
      </c>
      <c r="F195" s="6">
        <f t="shared" si="36"/>
        <v>5555.25</v>
      </c>
      <c r="G195" s="8">
        <f t="shared" si="37"/>
        <v>0.1</v>
      </c>
      <c r="H195" s="6">
        <f t="shared" si="38"/>
        <v>555.52499999999998</v>
      </c>
      <c r="I195" s="9">
        <f t="shared" si="39"/>
        <v>0.15000000000000002</v>
      </c>
      <c r="J195" s="6">
        <f t="shared" si="40"/>
        <v>40465.474999999999</v>
      </c>
      <c r="K195" s="10">
        <f t="shared" si="41"/>
        <v>41021</v>
      </c>
      <c r="L195" s="1" t="str">
        <f t="shared" si="42"/>
        <v/>
      </c>
      <c r="M195" s="1" t="str">
        <f t="shared" si="43"/>
        <v/>
      </c>
      <c r="N195" s="8" t="str">
        <f t="shared" si="44"/>
        <v/>
      </c>
      <c r="O195" s="59" t="str">
        <f t="shared" si="45"/>
        <v/>
      </c>
    </row>
    <row r="196" spans="1:15" s="1" customFormat="1">
      <c r="A196" s="6">
        <f t="shared" si="46"/>
        <v>15100</v>
      </c>
      <c r="B196" s="6">
        <f t="shared" si="33"/>
        <v>28110.5</v>
      </c>
      <c r="C196" s="8">
        <f t="shared" si="34"/>
        <v>0.5</v>
      </c>
      <c r="D196" s="6">
        <f t="shared" si="35"/>
        <v>1555.25</v>
      </c>
      <c r="E196" s="6">
        <f t="shared" si="47"/>
        <v>16655.25</v>
      </c>
      <c r="F196" s="6">
        <f t="shared" si="36"/>
        <v>5705.25</v>
      </c>
      <c r="G196" s="8">
        <f t="shared" si="37"/>
        <v>0.1</v>
      </c>
      <c r="H196" s="6">
        <f t="shared" si="38"/>
        <v>570.52499999999998</v>
      </c>
      <c r="I196" s="9">
        <f t="shared" si="39"/>
        <v>0.15000000000000002</v>
      </c>
      <c r="J196" s="6">
        <f t="shared" si="40"/>
        <v>40550.474999999999</v>
      </c>
      <c r="K196" s="10">
        <f t="shared" si="41"/>
        <v>41121</v>
      </c>
      <c r="L196" s="1" t="str">
        <f t="shared" si="42"/>
        <v/>
      </c>
      <c r="M196" s="1" t="str">
        <f t="shared" si="43"/>
        <v/>
      </c>
      <c r="N196" s="8" t="str">
        <f t="shared" si="44"/>
        <v/>
      </c>
      <c r="O196" s="59" t="str">
        <f t="shared" si="45"/>
        <v/>
      </c>
    </row>
    <row r="197" spans="1:15" s="1" customFormat="1">
      <c r="A197" s="6">
        <f t="shared" si="46"/>
        <v>15200</v>
      </c>
      <c r="B197" s="6">
        <f t="shared" si="33"/>
        <v>28210.5</v>
      </c>
      <c r="C197" s="8">
        <f t="shared" si="34"/>
        <v>0.5</v>
      </c>
      <c r="D197" s="6">
        <f t="shared" si="35"/>
        <v>1605.25</v>
      </c>
      <c r="E197" s="6">
        <f t="shared" si="47"/>
        <v>16805.25</v>
      </c>
      <c r="F197" s="6">
        <f t="shared" si="36"/>
        <v>5855.25</v>
      </c>
      <c r="G197" s="8">
        <f t="shared" si="37"/>
        <v>0.1</v>
      </c>
      <c r="H197" s="6">
        <f t="shared" si="38"/>
        <v>585.52499999999998</v>
      </c>
      <c r="I197" s="9">
        <f t="shared" si="39"/>
        <v>0.15000000000000002</v>
      </c>
      <c r="J197" s="6">
        <f t="shared" si="40"/>
        <v>40635.474999999999</v>
      </c>
      <c r="K197" s="10">
        <f t="shared" si="41"/>
        <v>41221</v>
      </c>
      <c r="L197" s="1" t="str">
        <f t="shared" si="42"/>
        <v/>
      </c>
      <c r="M197" s="1" t="str">
        <f t="shared" si="43"/>
        <v/>
      </c>
      <c r="N197" s="8" t="str">
        <f t="shared" si="44"/>
        <v/>
      </c>
      <c r="O197" s="59" t="str">
        <f t="shared" si="45"/>
        <v/>
      </c>
    </row>
    <row r="198" spans="1:15" s="1" customFormat="1">
      <c r="A198" s="6">
        <f t="shared" si="46"/>
        <v>15300</v>
      </c>
      <c r="B198" s="6">
        <f t="shared" si="33"/>
        <v>28310.5</v>
      </c>
      <c r="C198" s="8">
        <f t="shared" si="34"/>
        <v>0.5</v>
      </c>
      <c r="D198" s="6">
        <f t="shared" si="35"/>
        <v>1655.25</v>
      </c>
      <c r="E198" s="6">
        <f t="shared" si="47"/>
        <v>16955.25</v>
      </c>
      <c r="F198" s="6">
        <f t="shared" si="36"/>
        <v>6005.25</v>
      </c>
      <c r="G198" s="8">
        <f t="shared" si="37"/>
        <v>0.1</v>
      </c>
      <c r="H198" s="6">
        <f t="shared" si="38"/>
        <v>600.52499999999998</v>
      </c>
      <c r="I198" s="9">
        <f t="shared" si="39"/>
        <v>0.15000000000000002</v>
      </c>
      <c r="J198" s="6">
        <f t="shared" si="40"/>
        <v>40720.474999999999</v>
      </c>
      <c r="K198" s="10">
        <f t="shared" si="41"/>
        <v>41321</v>
      </c>
      <c r="L198" s="1" t="str">
        <f t="shared" si="42"/>
        <v/>
      </c>
      <c r="M198" s="1" t="str">
        <f t="shared" si="43"/>
        <v/>
      </c>
      <c r="N198" s="8" t="str">
        <f t="shared" si="44"/>
        <v/>
      </c>
      <c r="O198" s="59" t="str">
        <f t="shared" si="45"/>
        <v/>
      </c>
    </row>
    <row r="199" spans="1:15" s="1" customFormat="1">
      <c r="A199" s="6">
        <f t="shared" si="46"/>
        <v>15400</v>
      </c>
      <c r="B199" s="6">
        <f t="shared" si="33"/>
        <v>28410.5</v>
      </c>
      <c r="C199" s="8">
        <f t="shared" si="34"/>
        <v>0.5</v>
      </c>
      <c r="D199" s="6">
        <f t="shared" si="35"/>
        <v>1705.25</v>
      </c>
      <c r="E199" s="6">
        <f t="shared" si="47"/>
        <v>17105.25</v>
      </c>
      <c r="F199" s="6">
        <f t="shared" si="36"/>
        <v>6155.25</v>
      </c>
      <c r="G199" s="8">
        <f t="shared" si="37"/>
        <v>0.1</v>
      </c>
      <c r="H199" s="6">
        <f t="shared" si="38"/>
        <v>615.52500000000009</v>
      </c>
      <c r="I199" s="9">
        <f t="shared" si="39"/>
        <v>0.15000000000000002</v>
      </c>
      <c r="J199" s="6">
        <f t="shared" si="40"/>
        <v>40805.474999999999</v>
      </c>
      <c r="K199" s="10">
        <f t="shared" si="41"/>
        <v>41421</v>
      </c>
      <c r="L199" s="1" t="str">
        <f t="shared" si="42"/>
        <v/>
      </c>
      <c r="M199" s="1" t="str">
        <f t="shared" si="43"/>
        <v/>
      </c>
      <c r="N199" s="8" t="str">
        <f t="shared" si="44"/>
        <v/>
      </c>
      <c r="O199" s="59" t="str">
        <f t="shared" si="45"/>
        <v/>
      </c>
    </row>
    <row r="200" spans="1:15" s="1" customFormat="1">
      <c r="A200" s="6">
        <f t="shared" si="46"/>
        <v>15500</v>
      </c>
      <c r="B200" s="6">
        <f t="shared" si="33"/>
        <v>28510.5</v>
      </c>
      <c r="C200" s="8">
        <f t="shared" si="34"/>
        <v>0.5</v>
      </c>
      <c r="D200" s="6">
        <f t="shared" si="35"/>
        <v>1755.25</v>
      </c>
      <c r="E200" s="6">
        <f t="shared" si="47"/>
        <v>17255.25</v>
      </c>
      <c r="F200" s="6">
        <f t="shared" si="36"/>
        <v>6305.25</v>
      </c>
      <c r="G200" s="8">
        <f t="shared" si="37"/>
        <v>0.1</v>
      </c>
      <c r="H200" s="6">
        <f t="shared" si="38"/>
        <v>630.52500000000009</v>
      </c>
      <c r="I200" s="9">
        <f t="shared" si="39"/>
        <v>0.15000000000000002</v>
      </c>
      <c r="J200" s="6">
        <f t="shared" si="40"/>
        <v>40890.474999999999</v>
      </c>
      <c r="K200" s="10">
        <f t="shared" si="41"/>
        <v>41521</v>
      </c>
      <c r="L200" s="1" t="str">
        <f t="shared" si="42"/>
        <v/>
      </c>
      <c r="M200" s="1" t="str">
        <f t="shared" si="43"/>
        <v/>
      </c>
      <c r="N200" s="8" t="str">
        <f t="shared" si="44"/>
        <v/>
      </c>
      <c r="O200" s="59" t="str">
        <f t="shared" si="45"/>
        <v/>
      </c>
    </row>
    <row r="201" spans="1:15" s="1" customFormat="1">
      <c r="A201" s="6">
        <f t="shared" si="46"/>
        <v>15600</v>
      </c>
      <c r="B201" s="6">
        <f t="shared" si="33"/>
        <v>28610.5</v>
      </c>
      <c r="C201" s="8">
        <f t="shared" si="34"/>
        <v>0.5</v>
      </c>
      <c r="D201" s="6">
        <f t="shared" si="35"/>
        <v>1805.25</v>
      </c>
      <c r="E201" s="6">
        <f t="shared" si="47"/>
        <v>17405.25</v>
      </c>
      <c r="F201" s="6">
        <f t="shared" si="36"/>
        <v>6455.25</v>
      </c>
      <c r="G201" s="8">
        <f t="shared" si="37"/>
        <v>0.1</v>
      </c>
      <c r="H201" s="6">
        <f t="shared" si="38"/>
        <v>645.52500000000009</v>
      </c>
      <c r="I201" s="9">
        <f t="shared" si="39"/>
        <v>0.15000000000000002</v>
      </c>
      <c r="J201" s="6">
        <f t="shared" si="40"/>
        <v>40975.474999999999</v>
      </c>
      <c r="K201" s="10">
        <f t="shared" si="41"/>
        <v>41621</v>
      </c>
      <c r="L201" s="1" t="str">
        <f t="shared" si="42"/>
        <v/>
      </c>
      <c r="M201" s="1" t="str">
        <f t="shared" si="43"/>
        <v/>
      </c>
      <c r="N201" s="8" t="str">
        <f t="shared" si="44"/>
        <v/>
      </c>
      <c r="O201" s="59" t="str">
        <f t="shared" si="45"/>
        <v/>
      </c>
    </row>
    <row r="202" spans="1:15" s="1" customFormat="1">
      <c r="A202" s="6">
        <f t="shared" si="46"/>
        <v>15700</v>
      </c>
      <c r="B202" s="6">
        <f t="shared" si="33"/>
        <v>28710.5</v>
      </c>
      <c r="C202" s="8">
        <f t="shared" si="34"/>
        <v>0.5</v>
      </c>
      <c r="D202" s="6">
        <f t="shared" si="35"/>
        <v>1855.25</v>
      </c>
      <c r="E202" s="6">
        <f t="shared" si="47"/>
        <v>17555.25</v>
      </c>
      <c r="F202" s="6">
        <f t="shared" si="36"/>
        <v>6605.25</v>
      </c>
      <c r="G202" s="8">
        <f t="shared" si="37"/>
        <v>0.1</v>
      </c>
      <c r="H202" s="6">
        <f t="shared" si="38"/>
        <v>660.52500000000009</v>
      </c>
      <c r="I202" s="9">
        <f t="shared" si="39"/>
        <v>0.15000000000000002</v>
      </c>
      <c r="J202" s="6">
        <f t="shared" si="40"/>
        <v>41060.474999999999</v>
      </c>
      <c r="K202" s="10">
        <f t="shared" si="41"/>
        <v>41721</v>
      </c>
      <c r="L202" s="1" t="str">
        <f t="shared" si="42"/>
        <v/>
      </c>
      <c r="M202" s="1" t="str">
        <f t="shared" si="43"/>
        <v/>
      </c>
      <c r="N202" s="8" t="str">
        <f t="shared" si="44"/>
        <v/>
      </c>
      <c r="O202" s="59" t="str">
        <f t="shared" si="45"/>
        <v/>
      </c>
    </row>
    <row r="203" spans="1:15" s="1" customFormat="1">
      <c r="A203" s="6">
        <f t="shared" si="46"/>
        <v>15800</v>
      </c>
      <c r="B203" s="6">
        <f t="shared" si="33"/>
        <v>28810.5</v>
      </c>
      <c r="C203" s="8">
        <f t="shared" si="34"/>
        <v>0.5</v>
      </c>
      <c r="D203" s="6">
        <f t="shared" si="35"/>
        <v>1905.25</v>
      </c>
      <c r="E203" s="6">
        <f t="shared" si="47"/>
        <v>17705.25</v>
      </c>
      <c r="F203" s="6">
        <f t="shared" si="36"/>
        <v>6755.25</v>
      </c>
      <c r="G203" s="8">
        <f t="shared" si="37"/>
        <v>0.1</v>
      </c>
      <c r="H203" s="6">
        <f t="shared" si="38"/>
        <v>675.52500000000009</v>
      </c>
      <c r="I203" s="9">
        <f t="shared" si="39"/>
        <v>0.15000000000000002</v>
      </c>
      <c r="J203" s="6">
        <f t="shared" si="40"/>
        <v>41145.474999999999</v>
      </c>
      <c r="K203" s="10">
        <f t="shared" si="41"/>
        <v>41821</v>
      </c>
      <c r="L203" s="1" t="str">
        <f t="shared" si="42"/>
        <v/>
      </c>
      <c r="M203" s="1" t="str">
        <f t="shared" si="43"/>
        <v/>
      </c>
      <c r="N203" s="8" t="str">
        <f t="shared" si="44"/>
        <v/>
      </c>
      <c r="O203" s="59" t="str">
        <f t="shared" si="45"/>
        <v/>
      </c>
    </row>
    <row r="204" spans="1:15" s="1" customFormat="1">
      <c r="A204" s="6">
        <f t="shared" si="46"/>
        <v>15900</v>
      </c>
      <c r="B204" s="6">
        <f t="shared" si="33"/>
        <v>28910.5</v>
      </c>
      <c r="C204" s="8">
        <f t="shared" si="34"/>
        <v>0.5</v>
      </c>
      <c r="D204" s="6">
        <f t="shared" si="35"/>
        <v>1955.25</v>
      </c>
      <c r="E204" s="6">
        <f t="shared" si="47"/>
        <v>17855.25</v>
      </c>
      <c r="F204" s="6">
        <f t="shared" si="36"/>
        <v>6905.25</v>
      </c>
      <c r="G204" s="8">
        <f t="shared" si="37"/>
        <v>0.1</v>
      </c>
      <c r="H204" s="6">
        <f t="shared" si="38"/>
        <v>690.52500000000009</v>
      </c>
      <c r="I204" s="9">
        <f t="shared" si="39"/>
        <v>0.15000000000000002</v>
      </c>
      <c r="J204" s="6">
        <f t="shared" si="40"/>
        <v>41230.474999999999</v>
      </c>
      <c r="K204" s="10">
        <f t="shared" si="41"/>
        <v>41921</v>
      </c>
      <c r="L204" s="1" t="str">
        <f t="shared" si="42"/>
        <v/>
      </c>
      <c r="M204" s="1" t="str">
        <f t="shared" si="43"/>
        <v/>
      </c>
      <c r="N204" s="8" t="str">
        <f t="shared" si="44"/>
        <v/>
      </c>
      <c r="O204" s="59" t="str">
        <f t="shared" si="45"/>
        <v/>
      </c>
    </row>
    <row r="205" spans="1:15" s="1" customFormat="1">
      <c r="A205" s="6">
        <f t="shared" si="46"/>
        <v>16000</v>
      </c>
      <c r="B205" s="6">
        <f t="shared" si="33"/>
        <v>29010.5</v>
      </c>
      <c r="C205" s="8">
        <f t="shared" si="34"/>
        <v>0.5</v>
      </c>
      <c r="D205" s="6">
        <f t="shared" si="35"/>
        <v>2005.25</v>
      </c>
      <c r="E205" s="6">
        <f t="shared" si="47"/>
        <v>18005.25</v>
      </c>
      <c r="F205" s="6">
        <f t="shared" si="36"/>
        <v>7055.25</v>
      </c>
      <c r="G205" s="8">
        <f t="shared" si="37"/>
        <v>0.1</v>
      </c>
      <c r="H205" s="6">
        <f t="shared" si="38"/>
        <v>705.52500000000009</v>
      </c>
      <c r="I205" s="9">
        <f t="shared" si="39"/>
        <v>0.15000000000000002</v>
      </c>
      <c r="J205" s="6">
        <f t="shared" si="40"/>
        <v>41315.474999999999</v>
      </c>
      <c r="K205" s="10">
        <f t="shared" si="41"/>
        <v>42021</v>
      </c>
      <c r="L205" s="1" t="str">
        <f t="shared" si="42"/>
        <v/>
      </c>
      <c r="M205" s="1" t="str">
        <f t="shared" si="43"/>
        <v/>
      </c>
      <c r="N205" s="8" t="str">
        <f t="shared" si="44"/>
        <v/>
      </c>
      <c r="O205" s="59" t="str">
        <f t="shared" si="45"/>
        <v/>
      </c>
    </row>
    <row r="206" spans="1:15" s="1" customFormat="1">
      <c r="A206" s="6">
        <f t="shared" si="46"/>
        <v>16100</v>
      </c>
      <c r="B206" s="6">
        <f t="shared" si="33"/>
        <v>29110.5</v>
      </c>
      <c r="C206" s="8">
        <f t="shared" si="34"/>
        <v>0.5</v>
      </c>
      <c r="D206" s="6">
        <f t="shared" si="35"/>
        <v>2055.25</v>
      </c>
      <c r="E206" s="6">
        <f t="shared" si="47"/>
        <v>18155.25</v>
      </c>
      <c r="F206" s="6">
        <f t="shared" si="36"/>
        <v>7205.25</v>
      </c>
      <c r="G206" s="8">
        <f t="shared" si="37"/>
        <v>0.1</v>
      </c>
      <c r="H206" s="6">
        <f t="shared" si="38"/>
        <v>720.52500000000009</v>
      </c>
      <c r="I206" s="9">
        <f t="shared" si="39"/>
        <v>0.15000000000000002</v>
      </c>
      <c r="J206" s="6">
        <f t="shared" si="40"/>
        <v>41400.474999999999</v>
      </c>
      <c r="K206" s="10">
        <f t="shared" si="41"/>
        <v>42121</v>
      </c>
      <c r="L206" s="1" t="str">
        <f t="shared" si="42"/>
        <v/>
      </c>
      <c r="M206" s="1" t="str">
        <f t="shared" si="43"/>
        <v/>
      </c>
      <c r="N206" s="8" t="str">
        <f t="shared" si="44"/>
        <v/>
      </c>
      <c r="O206" s="59" t="str">
        <f t="shared" si="45"/>
        <v/>
      </c>
    </row>
    <row r="207" spans="1:15" s="1" customFormat="1">
      <c r="A207" s="6">
        <f t="shared" si="46"/>
        <v>16200</v>
      </c>
      <c r="B207" s="6">
        <f t="shared" si="33"/>
        <v>29210.5</v>
      </c>
      <c r="C207" s="8">
        <f t="shared" si="34"/>
        <v>0.5</v>
      </c>
      <c r="D207" s="6">
        <f t="shared" si="35"/>
        <v>2105.25</v>
      </c>
      <c r="E207" s="6">
        <f t="shared" si="47"/>
        <v>18305.25</v>
      </c>
      <c r="F207" s="6">
        <f t="shared" si="36"/>
        <v>7355.25</v>
      </c>
      <c r="G207" s="8">
        <f t="shared" si="37"/>
        <v>0.1</v>
      </c>
      <c r="H207" s="6">
        <f t="shared" si="38"/>
        <v>735.52500000000009</v>
      </c>
      <c r="I207" s="9">
        <f t="shared" si="39"/>
        <v>0.15000000000000002</v>
      </c>
      <c r="J207" s="6">
        <f t="shared" si="40"/>
        <v>41485.474999999999</v>
      </c>
      <c r="K207" s="10">
        <f t="shared" si="41"/>
        <v>42221</v>
      </c>
      <c r="L207" s="1" t="str">
        <f t="shared" si="42"/>
        <v/>
      </c>
      <c r="M207" s="1" t="str">
        <f t="shared" si="43"/>
        <v/>
      </c>
      <c r="N207" s="8" t="str">
        <f t="shared" si="44"/>
        <v/>
      </c>
      <c r="O207" s="59" t="str">
        <f t="shared" si="45"/>
        <v/>
      </c>
    </row>
    <row r="208" spans="1:15" s="1" customFormat="1">
      <c r="A208" s="6">
        <f t="shared" si="46"/>
        <v>16300</v>
      </c>
      <c r="B208" s="6">
        <f t="shared" si="33"/>
        <v>29310.5</v>
      </c>
      <c r="C208" s="8">
        <f t="shared" si="34"/>
        <v>0.5</v>
      </c>
      <c r="D208" s="6">
        <f t="shared" si="35"/>
        <v>2155.25</v>
      </c>
      <c r="E208" s="6">
        <f t="shared" si="47"/>
        <v>18455.25</v>
      </c>
      <c r="F208" s="6">
        <f t="shared" si="36"/>
        <v>7505.25</v>
      </c>
      <c r="G208" s="8">
        <f t="shared" si="37"/>
        <v>0.1</v>
      </c>
      <c r="H208" s="6">
        <f t="shared" si="38"/>
        <v>750.52500000000009</v>
      </c>
      <c r="I208" s="9">
        <f t="shared" si="39"/>
        <v>0.15000000000000002</v>
      </c>
      <c r="J208" s="6">
        <f t="shared" si="40"/>
        <v>41570.474999999999</v>
      </c>
      <c r="K208" s="10">
        <f t="shared" si="41"/>
        <v>42321</v>
      </c>
      <c r="L208" s="1" t="str">
        <f t="shared" si="42"/>
        <v/>
      </c>
      <c r="M208" s="1" t="str">
        <f t="shared" si="43"/>
        <v/>
      </c>
      <c r="N208" s="8" t="str">
        <f t="shared" si="44"/>
        <v/>
      </c>
      <c r="O208" s="59" t="str">
        <f t="shared" si="45"/>
        <v/>
      </c>
    </row>
    <row r="209" spans="1:15" s="1" customFormat="1">
      <c r="A209" s="6">
        <f t="shared" si="46"/>
        <v>16400</v>
      </c>
      <c r="B209" s="6">
        <f t="shared" si="33"/>
        <v>29410.5</v>
      </c>
      <c r="C209" s="8">
        <f t="shared" si="34"/>
        <v>0.5</v>
      </c>
      <c r="D209" s="6">
        <f t="shared" si="35"/>
        <v>2205.25</v>
      </c>
      <c r="E209" s="6">
        <f t="shared" si="47"/>
        <v>18605.25</v>
      </c>
      <c r="F209" s="6">
        <f t="shared" si="36"/>
        <v>7655.25</v>
      </c>
      <c r="G209" s="8">
        <f t="shared" si="37"/>
        <v>0.1</v>
      </c>
      <c r="H209" s="6">
        <f t="shared" si="38"/>
        <v>765.52500000000009</v>
      </c>
      <c r="I209" s="9">
        <f t="shared" si="39"/>
        <v>0.15000000000000002</v>
      </c>
      <c r="J209" s="6">
        <f t="shared" si="40"/>
        <v>41655.474999999999</v>
      </c>
      <c r="K209" s="10">
        <f t="shared" si="41"/>
        <v>42421</v>
      </c>
      <c r="L209" s="1" t="str">
        <f t="shared" si="42"/>
        <v/>
      </c>
      <c r="M209" s="1" t="str">
        <f t="shared" si="43"/>
        <v/>
      </c>
      <c r="N209" s="8" t="str">
        <f t="shared" si="44"/>
        <v/>
      </c>
      <c r="O209" s="59" t="str">
        <f t="shared" si="45"/>
        <v/>
      </c>
    </row>
    <row r="210" spans="1:15" s="1" customFormat="1">
      <c r="A210" s="6">
        <f t="shared" si="46"/>
        <v>16500</v>
      </c>
      <c r="B210" s="6">
        <f t="shared" si="33"/>
        <v>29510.5</v>
      </c>
      <c r="C210" s="8">
        <f t="shared" si="34"/>
        <v>0.5</v>
      </c>
      <c r="D210" s="6">
        <f t="shared" si="35"/>
        <v>2255.25</v>
      </c>
      <c r="E210" s="6">
        <f t="shared" si="47"/>
        <v>18755.25</v>
      </c>
      <c r="F210" s="6">
        <f t="shared" si="36"/>
        <v>7805.25</v>
      </c>
      <c r="G210" s="8">
        <f t="shared" si="37"/>
        <v>0.1</v>
      </c>
      <c r="H210" s="6">
        <f t="shared" si="38"/>
        <v>780.52500000000009</v>
      </c>
      <c r="I210" s="9">
        <f t="shared" si="39"/>
        <v>0.15000000000000002</v>
      </c>
      <c r="J210" s="6">
        <f t="shared" si="40"/>
        <v>41740.474999999999</v>
      </c>
      <c r="K210" s="10">
        <f t="shared" si="41"/>
        <v>42521</v>
      </c>
      <c r="L210" s="1" t="str">
        <f t="shared" si="42"/>
        <v/>
      </c>
      <c r="M210" s="1" t="str">
        <f t="shared" si="43"/>
        <v/>
      </c>
      <c r="N210" s="8" t="str">
        <f t="shared" si="44"/>
        <v/>
      </c>
      <c r="O210" s="59" t="str">
        <f t="shared" si="45"/>
        <v/>
      </c>
    </row>
    <row r="211" spans="1:15" s="1" customFormat="1">
      <c r="A211" s="6">
        <f t="shared" si="46"/>
        <v>16600</v>
      </c>
      <c r="B211" s="6">
        <f t="shared" si="33"/>
        <v>29610.5</v>
      </c>
      <c r="C211" s="8">
        <f t="shared" si="34"/>
        <v>0.5</v>
      </c>
      <c r="D211" s="6">
        <f t="shared" si="35"/>
        <v>2305.25</v>
      </c>
      <c r="E211" s="6">
        <f t="shared" si="47"/>
        <v>18905.25</v>
      </c>
      <c r="F211" s="6">
        <f t="shared" si="36"/>
        <v>7955.25</v>
      </c>
      <c r="G211" s="8">
        <f t="shared" si="37"/>
        <v>0.1</v>
      </c>
      <c r="H211" s="6">
        <f t="shared" si="38"/>
        <v>795.52500000000009</v>
      </c>
      <c r="I211" s="9">
        <f t="shared" si="39"/>
        <v>0.15000000000000002</v>
      </c>
      <c r="J211" s="6">
        <f t="shared" si="40"/>
        <v>41825.474999999999</v>
      </c>
      <c r="K211" s="10">
        <f t="shared" si="41"/>
        <v>42621</v>
      </c>
      <c r="L211" s="1" t="str">
        <f t="shared" si="42"/>
        <v/>
      </c>
      <c r="M211" s="1" t="str">
        <f t="shared" si="43"/>
        <v/>
      </c>
      <c r="N211" s="8" t="str">
        <f t="shared" si="44"/>
        <v/>
      </c>
      <c r="O211" s="59" t="str">
        <f t="shared" si="45"/>
        <v/>
      </c>
    </row>
    <row r="212" spans="1:15" s="1" customFormat="1">
      <c r="A212" s="6">
        <f t="shared" si="46"/>
        <v>16700</v>
      </c>
      <c r="B212" s="6">
        <f t="shared" si="33"/>
        <v>29710.5</v>
      </c>
      <c r="C212" s="8">
        <f t="shared" si="34"/>
        <v>0.5</v>
      </c>
      <c r="D212" s="6">
        <f t="shared" si="35"/>
        <v>2355.25</v>
      </c>
      <c r="E212" s="6">
        <f t="shared" si="47"/>
        <v>19055.25</v>
      </c>
      <c r="F212" s="6">
        <f t="shared" si="36"/>
        <v>8105.25</v>
      </c>
      <c r="G212" s="8">
        <f t="shared" si="37"/>
        <v>0.1</v>
      </c>
      <c r="H212" s="6">
        <f t="shared" si="38"/>
        <v>810.52500000000009</v>
      </c>
      <c r="I212" s="9">
        <f t="shared" si="39"/>
        <v>0.15000000000000002</v>
      </c>
      <c r="J212" s="6">
        <f t="shared" si="40"/>
        <v>41910.474999999999</v>
      </c>
      <c r="K212" s="10">
        <f t="shared" si="41"/>
        <v>42721</v>
      </c>
      <c r="L212" s="1" t="str">
        <f t="shared" si="42"/>
        <v/>
      </c>
      <c r="M212" s="1" t="str">
        <f t="shared" si="43"/>
        <v/>
      </c>
      <c r="N212" s="8" t="str">
        <f t="shared" si="44"/>
        <v/>
      </c>
      <c r="O212" s="59" t="str">
        <f t="shared" si="45"/>
        <v/>
      </c>
    </row>
    <row r="213" spans="1:15" s="1" customFormat="1">
      <c r="A213" s="6">
        <f t="shared" si="46"/>
        <v>16800</v>
      </c>
      <c r="B213" s="6">
        <f t="shared" si="33"/>
        <v>29810.5</v>
      </c>
      <c r="C213" s="8">
        <f t="shared" si="34"/>
        <v>0.5</v>
      </c>
      <c r="D213" s="6">
        <f t="shared" si="35"/>
        <v>2405.25</v>
      </c>
      <c r="E213" s="6">
        <f t="shared" si="47"/>
        <v>19205.25</v>
      </c>
      <c r="F213" s="6">
        <f t="shared" si="36"/>
        <v>8255.25</v>
      </c>
      <c r="G213" s="8">
        <f t="shared" si="37"/>
        <v>0.1</v>
      </c>
      <c r="H213" s="6">
        <f t="shared" si="38"/>
        <v>825.52500000000009</v>
      </c>
      <c r="I213" s="9">
        <f t="shared" si="39"/>
        <v>0.15000000000000002</v>
      </c>
      <c r="J213" s="6">
        <f t="shared" si="40"/>
        <v>41995.474999999999</v>
      </c>
      <c r="K213" s="10">
        <f t="shared" si="41"/>
        <v>42821</v>
      </c>
      <c r="L213" s="1" t="str">
        <f t="shared" si="42"/>
        <v/>
      </c>
      <c r="M213" s="1" t="str">
        <f t="shared" si="43"/>
        <v/>
      </c>
      <c r="N213" s="8" t="str">
        <f t="shared" si="44"/>
        <v/>
      </c>
      <c r="O213" s="59" t="str">
        <f t="shared" si="45"/>
        <v/>
      </c>
    </row>
    <row r="214" spans="1:15" s="1" customFormat="1">
      <c r="A214" s="6">
        <f t="shared" si="46"/>
        <v>16900</v>
      </c>
      <c r="B214" s="6">
        <f t="shared" si="33"/>
        <v>29910.5</v>
      </c>
      <c r="C214" s="8">
        <f t="shared" si="34"/>
        <v>0.5</v>
      </c>
      <c r="D214" s="6">
        <f t="shared" si="35"/>
        <v>2455.25</v>
      </c>
      <c r="E214" s="6">
        <f t="shared" si="47"/>
        <v>19355.25</v>
      </c>
      <c r="F214" s="6">
        <f t="shared" si="36"/>
        <v>8405.25</v>
      </c>
      <c r="G214" s="8">
        <f t="shared" si="37"/>
        <v>0.1</v>
      </c>
      <c r="H214" s="6">
        <f t="shared" si="38"/>
        <v>840.52500000000009</v>
      </c>
      <c r="I214" s="9">
        <f t="shared" si="39"/>
        <v>0.15000000000000002</v>
      </c>
      <c r="J214" s="6">
        <f t="shared" si="40"/>
        <v>42080.474999999999</v>
      </c>
      <c r="K214" s="10">
        <f t="shared" si="41"/>
        <v>42921</v>
      </c>
      <c r="L214" s="1" t="str">
        <f t="shared" si="42"/>
        <v/>
      </c>
      <c r="M214" s="1" t="str">
        <f t="shared" si="43"/>
        <v/>
      </c>
      <c r="N214" s="8" t="str">
        <f t="shared" si="44"/>
        <v/>
      </c>
      <c r="O214" s="59" t="str">
        <f t="shared" si="45"/>
        <v/>
      </c>
    </row>
    <row r="215" spans="1:15" s="1" customFormat="1">
      <c r="A215" s="6">
        <f t="shared" si="46"/>
        <v>17000</v>
      </c>
      <c r="B215" s="6">
        <f t="shared" si="33"/>
        <v>30010.5</v>
      </c>
      <c r="C215" s="8">
        <f t="shared" si="34"/>
        <v>0.5</v>
      </c>
      <c r="D215" s="6">
        <f t="shared" si="35"/>
        <v>2505.25</v>
      </c>
      <c r="E215" s="6">
        <f t="shared" si="47"/>
        <v>19505.25</v>
      </c>
      <c r="F215" s="6">
        <f t="shared" si="36"/>
        <v>8555.25</v>
      </c>
      <c r="G215" s="8">
        <f t="shared" si="37"/>
        <v>0.15</v>
      </c>
      <c r="H215" s="6">
        <f t="shared" si="38"/>
        <v>858.28750000000002</v>
      </c>
      <c r="I215" s="9">
        <f t="shared" si="39"/>
        <v>0.22499999999999998</v>
      </c>
      <c r="J215" s="6">
        <f t="shared" si="40"/>
        <v>42162.712500000001</v>
      </c>
      <c r="K215" s="10">
        <f t="shared" si="41"/>
        <v>43021</v>
      </c>
      <c r="L215" s="1" t="str">
        <f t="shared" si="42"/>
        <v/>
      </c>
      <c r="M215" s="1" t="str">
        <f t="shared" si="43"/>
        <v/>
      </c>
      <c r="N215" s="8" t="str">
        <f t="shared" si="44"/>
        <v/>
      </c>
      <c r="O215" s="59" t="str">
        <f t="shared" si="45"/>
        <v/>
      </c>
    </row>
    <row r="216" spans="1:15" s="1" customFormat="1">
      <c r="A216" s="6">
        <f t="shared" si="46"/>
        <v>17100</v>
      </c>
      <c r="B216" s="6">
        <f t="shared" si="33"/>
        <v>30110.5</v>
      </c>
      <c r="C216" s="8">
        <f t="shared" si="34"/>
        <v>0.5</v>
      </c>
      <c r="D216" s="6">
        <f t="shared" si="35"/>
        <v>2555.25</v>
      </c>
      <c r="E216" s="6">
        <f t="shared" si="47"/>
        <v>19655.25</v>
      </c>
      <c r="F216" s="6">
        <f t="shared" si="36"/>
        <v>8705.25</v>
      </c>
      <c r="G216" s="8">
        <f t="shared" si="37"/>
        <v>0.15</v>
      </c>
      <c r="H216" s="6">
        <f t="shared" si="38"/>
        <v>880.78750000000002</v>
      </c>
      <c r="I216" s="9">
        <f t="shared" si="39"/>
        <v>0.22499999999999998</v>
      </c>
      <c r="J216" s="6">
        <f t="shared" si="40"/>
        <v>42240.212500000001</v>
      </c>
      <c r="K216" s="10">
        <f t="shared" si="41"/>
        <v>43121</v>
      </c>
      <c r="L216" s="1" t="str">
        <f t="shared" si="42"/>
        <v/>
      </c>
      <c r="M216" s="1" t="str">
        <f t="shared" si="43"/>
        <v/>
      </c>
      <c r="N216" s="8" t="str">
        <f t="shared" si="44"/>
        <v/>
      </c>
      <c r="O216" s="59" t="str">
        <f t="shared" si="45"/>
        <v/>
      </c>
    </row>
    <row r="217" spans="1:15" s="1" customFormat="1">
      <c r="A217" s="6">
        <f t="shared" si="46"/>
        <v>17200</v>
      </c>
      <c r="B217" s="6">
        <f t="shared" si="33"/>
        <v>30210.5</v>
      </c>
      <c r="C217" s="8">
        <f t="shared" si="34"/>
        <v>0.5</v>
      </c>
      <c r="D217" s="6">
        <f t="shared" si="35"/>
        <v>2605.25</v>
      </c>
      <c r="E217" s="6">
        <f t="shared" si="47"/>
        <v>19805.25</v>
      </c>
      <c r="F217" s="6">
        <f t="shared" si="36"/>
        <v>8855.25</v>
      </c>
      <c r="G217" s="8">
        <f t="shared" si="37"/>
        <v>0.15</v>
      </c>
      <c r="H217" s="6">
        <f t="shared" si="38"/>
        <v>903.28750000000002</v>
      </c>
      <c r="I217" s="9">
        <f t="shared" si="39"/>
        <v>0.22499999999999998</v>
      </c>
      <c r="J217" s="6">
        <f t="shared" si="40"/>
        <v>42317.712500000001</v>
      </c>
      <c r="K217" s="10">
        <f t="shared" si="41"/>
        <v>43221</v>
      </c>
      <c r="L217" s="1" t="str">
        <f t="shared" si="42"/>
        <v/>
      </c>
      <c r="M217" s="1" t="str">
        <f t="shared" si="43"/>
        <v/>
      </c>
      <c r="N217" s="8" t="str">
        <f t="shared" si="44"/>
        <v/>
      </c>
      <c r="O217" s="59" t="str">
        <f t="shared" si="45"/>
        <v/>
      </c>
    </row>
    <row r="218" spans="1:15" s="1" customFormat="1">
      <c r="A218" s="6">
        <f t="shared" si="46"/>
        <v>17300</v>
      </c>
      <c r="B218" s="6">
        <f t="shared" si="33"/>
        <v>30310.5</v>
      </c>
      <c r="C218" s="8">
        <f t="shared" si="34"/>
        <v>0.5</v>
      </c>
      <c r="D218" s="6">
        <f t="shared" si="35"/>
        <v>2655.25</v>
      </c>
      <c r="E218" s="6">
        <f t="shared" si="47"/>
        <v>19955.25</v>
      </c>
      <c r="F218" s="6">
        <f t="shared" si="36"/>
        <v>9005.25</v>
      </c>
      <c r="G218" s="8">
        <f t="shared" si="37"/>
        <v>0.15</v>
      </c>
      <c r="H218" s="6">
        <f t="shared" si="38"/>
        <v>925.78750000000002</v>
      </c>
      <c r="I218" s="9">
        <f t="shared" si="39"/>
        <v>0.22499999999999998</v>
      </c>
      <c r="J218" s="6">
        <f t="shared" si="40"/>
        <v>42395.212500000001</v>
      </c>
      <c r="K218" s="10">
        <f t="shared" si="41"/>
        <v>43321</v>
      </c>
      <c r="L218" s="1" t="str">
        <f t="shared" si="42"/>
        <v/>
      </c>
      <c r="M218" s="1" t="str">
        <f t="shared" si="43"/>
        <v/>
      </c>
      <c r="N218" s="8" t="str">
        <f t="shared" si="44"/>
        <v/>
      </c>
      <c r="O218" s="59" t="str">
        <f t="shared" si="45"/>
        <v/>
      </c>
    </row>
    <row r="219" spans="1:15" s="1" customFormat="1">
      <c r="A219" s="6">
        <f t="shared" si="46"/>
        <v>17400</v>
      </c>
      <c r="B219" s="6">
        <f t="shared" si="33"/>
        <v>30410.5</v>
      </c>
      <c r="C219" s="8">
        <f t="shared" si="34"/>
        <v>0.5</v>
      </c>
      <c r="D219" s="6">
        <f t="shared" si="35"/>
        <v>2705.25</v>
      </c>
      <c r="E219" s="6">
        <f t="shared" si="47"/>
        <v>20105.25</v>
      </c>
      <c r="F219" s="6">
        <f t="shared" si="36"/>
        <v>9155.25</v>
      </c>
      <c r="G219" s="8">
        <f t="shared" si="37"/>
        <v>0.15</v>
      </c>
      <c r="H219" s="6">
        <f t="shared" si="38"/>
        <v>948.28750000000002</v>
      </c>
      <c r="I219" s="9">
        <f t="shared" si="39"/>
        <v>0.22499999999999998</v>
      </c>
      <c r="J219" s="6">
        <f t="shared" si="40"/>
        <v>42472.712500000001</v>
      </c>
      <c r="K219" s="10">
        <f t="shared" si="41"/>
        <v>43421</v>
      </c>
      <c r="L219" s="1" t="str">
        <f t="shared" si="42"/>
        <v/>
      </c>
      <c r="M219" s="1" t="str">
        <f t="shared" si="43"/>
        <v/>
      </c>
      <c r="N219" s="8" t="str">
        <f t="shared" si="44"/>
        <v/>
      </c>
      <c r="O219" s="59" t="str">
        <f t="shared" si="45"/>
        <v/>
      </c>
    </row>
    <row r="220" spans="1:15" s="1" customFormat="1">
      <c r="A220" s="6">
        <f t="shared" si="46"/>
        <v>17500</v>
      </c>
      <c r="B220" s="6">
        <f t="shared" si="33"/>
        <v>30510.5</v>
      </c>
      <c r="C220" s="8">
        <f t="shared" si="34"/>
        <v>0.5</v>
      </c>
      <c r="D220" s="6">
        <f t="shared" si="35"/>
        <v>2755.25</v>
      </c>
      <c r="E220" s="6">
        <f t="shared" si="47"/>
        <v>20255.25</v>
      </c>
      <c r="F220" s="6">
        <f t="shared" si="36"/>
        <v>9305.25</v>
      </c>
      <c r="G220" s="8">
        <f t="shared" si="37"/>
        <v>0.15</v>
      </c>
      <c r="H220" s="6">
        <f t="shared" si="38"/>
        <v>970.78750000000002</v>
      </c>
      <c r="I220" s="9">
        <f t="shared" si="39"/>
        <v>0.22499999999999998</v>
      </c>
      <c r="J220" s="6">
        <f t="shared" si="40"/>
        <v>42550.212500000001</v>
      </c>
      <c r="K220" s="10">
        <f t="shared" si="41"/>
        <v>43521</v>
      </c>
      <c r="L220" s="1" t="str">
        <f t="shared" si="42"/>
        <v/>
      </c>
      <c r="M220" s="1" t="str">
        <f t="shared" si="43"/>
        <v/>
      </c>
      <c r="N220" s="8" t="str">
        <f t="shared" si="44"/>
        <v/>
      </c>
      <c r="O220" s="59" t="str">
        <f t="shared" si="45"/>
        <v/>
      </c>
    </row>
    <row r="221" spans="1:15" s="1" customFormat="1">
      <c r="A221" s="6">
        <f t="shared" si="46"/>
        <v>17600</v>
      </c>
      <c r="B221" s="6">
        <f t="shared" si="33"/>
        <v>30610.5</v>
      </c>
      <c r="C221" s="8">
        <f t="shared" si="34"/>
        <v>0.5</v>
      </c>
      <c r="D221" s="6">
        <f t="shared" si="35"/>
        <v>2805.25</v>
      </c>
      <c r="E221" s="6">
        <f t="shared" si="47"/>
        <v>20405.25</v>
      </c>
      <c r="F221" s="6">
        <f t="shared" si="36"/>
        <v>9455.25</v>
      </c>
      <c r="G221" s="8">
        <f t="shared" si="37"/>
        <v>0.15</v>
      </c>
      <c r="H221" s="6">
        <f t="shared" si="38"/>
        <v>993.28750000000002</v>
      </c>
      <c r="I221" s="9">
        <f t="shared" si="39"/>
        <v>0.22499999999999998</v>
      </c>
      <c r="J221" s="6">
        <f t="shared" si="40"/>
        <v>42627.712500000001</v>
      </c>
      <c r="K221" s="10">
        <f t="shared" si="41"/>
        <v>43621</v>
      </c>
      <c r="L221" s="1" t="str">
        <f t="shared" si="42"/>
        <v/>
      </c>
      <c r="M221" s="1" t="str">
        <f t="shared" si="43"/>
        <v/>
      </c>
      <c r="N221" s="8" t="str">
        <f t="shared" si="44"/>
        <v/>
      </c>
      <c r="O221" s="59" t="str">
        <f t="shared" si="45"/>
        <v/>
      </c>
    </row>
    <row r="222" spans="1:15" s="1" customFormat="1">
      <c r="A222" s="6">
        <f t="shared" si="46"/>
        <v>17700</v>
      </c>
      <c r="B222" s="6">
        <f t="shared" si="33"/>
        <v>30710.5</v>
      </c>
      <c r="C222" s="8">
        <f t="shared" si="34"/>
        <v>0.5</v>
      </c>
      <c r="D222" s="6">
        <f t="shared" si="35"/>
        <v>2855.25</v>
      </c>
      <c r="E222" s="6">
        <f t="shared" si="47"/>
        <v>20555.25</v>
      </c>
      <c r="F222" s="6">
        <f t="shared" si="36"/>
        <v>9605.25</v>
      </c>
      <c r="G222" s="8">
        <f t="shared" si="37"/>
        <v>0.15</v>
      </c>
      <c r="H222" s="6">
        <f t="shared" si="38"/>
        <v>1015.7875</v>
      </c>
      <c r="I222" s="9">
        <f t="shared" si="39"/>
        <v>0.22499999999999998</v>
      </c>
      <c r="J222" s="6">
        <f t="shared" si="40"/>
        <v>42705.212500000001</v>
      </c>
      <c r="K222" s="10">
        <f t="shared" si="41"/>
        <v>43721</v>
      </c>
      <c r="L222" s="1" t="str">
        <f t="shared" si="42"/>
        <v/>
      </c>
      <c r="M222" s="1" t="str">
        <f t="shared" si="43"/>
        <v/>
      </c>
      <c r="N222" s="8" t="str">
        <f t="shared" si="44"/>
        <v/>
      </c>
      <c r="O222" s="59" t="str">
        <f t="shared" si="45"/>
        <v/>
      </c>
    </row>
    <row r="223" spans="1:15" s="1" customFormat="1">
      <c r="A223" s="6">
        <f t="shared" si="46"/>
        <v>17800</v>
      </c>
      <c r="B223" s="6">
        <f t="shared" si="33"/>
        <v>30810.5</v>
      </c>
      <c r="C223" s="8">
        <f t="shared" si="34"/>
        <v>0.5</v>
      </c>
      <c r="D223" s="6">
        <f t="shared" si="35"/>
        <v>2905.25</v>
      </c>
      <c r="E223" s="6">
        <f t="shared" si="47"/>
        <v>20705.25</v>
      </c>
      <c r="F223" s="6">
        <f t="shared" si="36"/>
        <v>9755.25</v>
      </c>
      <c r="G223" s="8">
        <f t="shared" si="37"/>
        <v>0.15</v>
      </c>
      <c r="H223" s="6">
        <f t="shared" si="38"/>
        <v>1038.2874999999999</v>
      </c>
      <c r="I223" s="9">
        <f t="shared" si="39"/>
        <v>0.22499999999999998</v>
      </c>
      <c r="J223" s="6">
        <f t="shared" si="40"/>
        <v>42782.712500000001</v>
      </c>
      <c r="K223" s="10">
        <f t="shared" si="41"/>
        <v>43821</v>
      </c>
      <c r="L223" s="1" t="str">
        <f t="shared" si="42"/>
        <v/>
      </c>
      <c r="M223" s="1" t="str">
        <f t="shared" si="43"/>
        <v/>
      </c>
      <c r="N223" s="8" t="str">
        <f t="shared" si="44"/>
        <v/>
      </c>
      <c r="O223" s="59" t="str">
        <f t="shared" si="45"/>
        <v/>
      </c>
    </row>
    <row r="224" spans="1:15" s="1" customFormat="1">
      <c r="A224" s="6">
        <f t="shared" si="46"/>
        <v>17900</v>
      </c>
      <c r="B224" s="6">
        <f t="shared" si="33"/>
        <v>30910.5</v>
      </c>
      <c r="C224" s="8">
        <f t="shared" si="34"/>
        <v>0.5</v>
      </c>
      <c r="D224" s="6">
        <f t="shared" si="35"/>
        <v>2955.25</v>
      </c>
      <c r="E224" s="6">
        <f t="shared" si="47"/>
        <v>20855.25</v>
      </c>
      <c r="F224" s="6">
        <f t="shared" si="36"/>
        <v>9905.25</v>
      </c>
      <c r="G224" s="8">
        <f t="shared" si="37"/>
        <v>0.15</v>
      </c>
      <c r="H224" s="6">
        <f t="shared" si="38"/>
        <v>1060.7874999999999</v>
      </c>
      <c r="I224" s="9">
        <f t="shared" si="39"/>
        <v>0.22499999999999998</v>
      </c>
      <c r="J224" s="6">
        <f t="shared" si="40"/>
        <v>42860.212500000001</v>
      </c>
      <c r="K224" s="10">
        <f t="shared" si="41"/>
        <v>43921</v>
      </c>
      <c r="L224" s="1" t="str">
        <f t="shared" si="42"/>
        <v/>
      </c>
      <c r="M224" s="1" t="str">
        <f t="shared" si="43"/>
        <v/>
      </c>
      <c r="N224" s="8" t="str">
        <f t="shared" si="44"/>
        <v/>
      </c>
      <c r="O224" s="59" t="str">
        <f t="shared" si="45"/>
        <v/>
      </c>
    </row>
    <row r="225" spans="1:15" s="1" customFormat="1">
      <c r="A225" s="6">
        <f t="shared" si="46"/>
        <v>18000</v>
      </c>
      <c r="B225" s="6">
        <f t="shared" si="33"/>
        <v>31010.5</v>
      </c>
      <c r="C225" s="8">
        <f t="shared" si="34"/>
        <v>0.5</v>
      </c>
      <c r="D225" s="6">
        <f t="shared" si="35"/>
        <v>3005.25</v>
      </c>
      <c r="E225" s="6">
        <f t="shared" si="47"/>
        <v>21005.25</v>
      </c>
      <c r="F225" s="6">
        <f t="shared" si="36"/>
        <v>10055.25</v>
      </c>
      <c r="G225" s="8">
        <f t="shared" si="37"/>
        <v>0.15</v>
      </c>
      <c r="H225" s="6">
        <f t="shared" si="38"/>
        <v>1083.2874999999999</v>
      </c>
      <c r="I225" s="9">
        <f t="shared" si="39"/>
        <v>0.22499999999999998</v>
      </c>
      <c r="J225" s="6">
        <f t="shared" si="40"/>
        <v>42937.712500000001</v>
      </c>
      <c r="K225" s="10">
        <f t="shared" si="41"/>
        <v>44021</v>
      </c>
      <c r="L225" s="1" t="str">
        <f t="shared" si="42"/>
        <v/>
      </c>
      <c r="M225" s="1" t="str">
        <f t="shared" si="43"/>
        <v/>
      </c>
      <c r="N225" s="8" t="str">
        <f t="shared" si="44"/>
        <v/>
      </c>
      <c r="O225" s="59" t="str">
        <f t="shared" si="45"/>
        <v/>
      </c>
    </row>
    <row r="226" spans="1:15" s="1" customFormat="1">
      <c r="A226" s="6">
        <f t="shared" si="46"/>
        <v>18100</v>
      </c>
      <c r="B226" s="6">
        <f t="shared" si="33"/>
        <v>31110.5</v>
      </c>
      <c r="C226" s="8">
        <f t="shared" si="34"/>
        <v>0.5</v>
      </c>
      <c r="D226" s="6">
        <f t="shared" si="35"/>
        <v>3055.25</v>
      </c>
      <c r="E226" s="6">
        <f t="shared" si="47"/>
        <v>21155.25</v>
      </c>
      <c r="F226" s="6">
        <f t="shared" si="36"/>
        <v>10205.25</v>
      </c>
      <c r="G226" s="8">
        <f t="shared" si="37"/>
        <v>0.15</v>
      </c>
      <c r="H226" s="6">
        <f t="shared" si="38"/>
        <v>1105.7874999999999</v>
      </c>
      <c r="I226" s="9">
        <f t="shared" si="39"/>
        <v>0.22499999999999998</v>
      </c>
      <c r="J226" s="6">
        <f t="shared" si="40"/>
        <v>43015.212500000001</v>
      </c>
      <c r="K226" s="10">
        <f t="shared" si="41"/>
        <v>44121</v>
      </c>
      <c r="L226" s="1" t="str">
        <f t="shared" si="42"/>
        <v/>
      </c>
      <c r="M226" s="1" t="str">
        <f t="shared" si="43"/>
        <v/>
      </c>
      <c r="N226" s="8" t="str">
        <f t="shared" si="44"/>
        <v/>
      </c>
      <c r="O226" s="59" t="str">
        <f t="shared" si="45"/>
        <v/>
      </c>
    </row>
    <row r="227" spans="1:15" s="1" customFormat="1">
      <c r="A227" s="6">
        <f t="shared" si="46"/>
        <v>18200</v>
      </c>
      <c r="B227" s="6">
        <f t="shared" si="33"/>
        <v>31210.5</v>
      </c>
      <c r="C227" s="8">
        <f t="shared" si="34"/>
        <v>0.5</v>
      </c>
      <c r="D227" s="6">
        <f t="shared" si="35"/>
        <v>3105.25</v>
      </c>
      <c r="E227" s="6">
        <f t="shared" si="47"/>
        <v>21305.25</v>
      </c>
      <c r="F227" s="6">
        <f t="shared" si="36"/>
        <v>10355.25</v>
      </c>
      <c r="G227" s="8">
        <f t="shared" si="37"/>
        <v>0.15</v>
      </c>
      <c r="H227" s="6">
        <f t="shared" si="38"/>
        <v>1128.2874999999999</v>
      </c>
      <c r="I227" s="9">
        <f t="shared" si="39"/>
        <v>0.22499999999999998</v>
      </c>
      <c r="J227" s="6">
        <f t="shared" si="40"/>
        <v>43092.712500000001</v>
      </c>
      <c r="K227" s="10">
        <f t="shared" si="41"/>
        <v>44221</v>
      </c>
      <c r="L227" s="1" t="str">
        <f t="shared" si="42"/>
        <v/>
      </c>
      <c r="M227" s="1" t="str">
        <f t="shared" si="43"/>
        <v/>
      </c>
      <c r="N227" s="8" t="str">
        <f t="shared" si="44"/>
        <v/>
      </c>
      <c r="O227" s="59" t="str">
        <f t="shared" si="45"/>
        <v/>
      </c>
    </row>
    <row r="228" spans="1:15" s="1" customFormat="1">
      <c r="A228" s="6">
        <f t="shared" si="46"/>
        <v>18300</v>
      </c>
      <c r="B228" s="6">
        <f t="shared" si="33"/>
        <v>31310.5</v>
      </c>
      <c r="C228" s="8">
        <f t="shared" si="34"/>
        <v>0.5</v>
      </c>
      <c r="D228" s="6">
        <f t="shared" si="35"/>
        <v>3155.25</v>
      </c>
      <c r="E228" s="6">
        <f t="shared" si="47"/>
        <v>21455.25</v>
      </c>
      <c r="F228" s="6">
        <f t="shared" si="36"/>
        <v>10505.25</v>
      </c>
      <c r="G228" s="8">
        <f t="shared" si="37"/>
        <v>0.15</v>
      </c>
      <c r="H228" s="6">
        <f t="shared" si="38"/>
        <v>1150.7874999999999</v>
      </c>
      <c r="I228" s="9">
        <f t="shared" si="39"/>
        <v>0.22499999999999998</v>
      </c>
      <c r="J228" s="6">
        <f t="shared" si="40"/>
        <v>43170.212500000001</v>
      </c>
      <c r="K228" s="10">
        <f t="shared" si="41"/>
        <v>44321</v>
      </c>
      <c r="L228" s="1" t="str">
        <f t="shared" si="42"/>
        <v/>
      </c>
      <c r="M228" s="1" t="str">
        <f t="shared" si="43"/>
        <v/>
      </c>
      <c r="N228" s="8" t="str">
        <f t="shared" si="44"/>
        <v/>
      </c>
      <c r="O228" s="59" t="str">
        <f t="shared" si="45"/>
        <v/>
      </c>
    </row>
    <row r="229" spans="1:15" s="1" customFormat="1">
      <c r="A229" s="6">
        <f t="shared" si="46"/>
        <v>18400</v>
      </c>
      <c r="B229" s="6">
        <f t="shared" si="33"/>
        <v>31410.5</v>
      </c>
      <c r="C229" s="8">
        <f t="shared" si="34"/>
        <v>0.5</v>
      </c>
      <c r="D229" s="6">
        <f t="shared" si="35"/>
        <v>3205.25</v>
      </c>
      <c r="E229" s="6">
        <f t="shared" si="47"/>
        <v>21605.25</v>
      </c>
      <c r="F229" s="6">
        <f t="shared" si="36"/>
        <v>10655.25</v>
      </c>
      <c r="G229" s="8">
        <f t="shared" si="37"/>
        <v>0.15</v>
      </c>
      <c r="H229" s="6">
        <f t="shared" si="38"/>
        <v>1173.2874999999999</v>
      </c>
      <c r="I229" s="9">
        <f t="shared" si="39"/>
        <v>0.22499999999999998</v>
      </c>
      <c r="J229" s="6">
        <f t="shared" si="40"/>
        <v>43247.712500000001</v>
      </c>
      <c r="K229" s="10">
        <f t="shared" si="41"/>
        <v>44421</v>
      </c>
      <c r="L229" s="1" t="str">
        <f t="shared" si="42"/>
        <v/>
      </c>
      <c r="M229" s="1" t="str">
        <f t="shared" si="43"/>
        <v/>
      </c>
      <c r="N229" s="8" t="str">
        <f t="shared" si="44"/>
        <v/>
      </c>
      <c r="O229" s="59" t="str">
        <f t="shared" si="45"/>
        <v/>
      </c>
    </row>
    <row r="230" spans="1:15" s="1" customFormat="1">
      <c r="A230" s="6">
        <f t="shared" si="46"/>
        <v>18500</v>
      </c>
      <c r="B230" s="6">
        <f t="shared" si="33"/>
        <v>31510.5</v>
      </c>
      <c r="C230" s="8">
        <f t="shared" si="34"/>
        <v>0.5</v>
      </c>
      <c r="D230" s="6">
        <f t="shared" si="35"/>
        <v>3255.25</v>
      </c>
      <c r="E230" s="6">
        <f t="shared" si="47"/>
        <v>21755.25</v>
      </c>
      <c r="F230" s="6">
        <f t="shared" si="36"/>
        <v>10805.25</v>
      </c>
      <c r="G230" s="8">
        <f t="shared" si="37"/>
        <v>0.15</v>
      </c>
      <c r="H230" s="6">
        <f t="shared" si="38"/>
        <v>1195.7874999999999</v>
      </c>
      <c r="I230" s="9">
        <f t="shared" si="39"/>
        <v>0.22499999999999998</v>
      </c>
      <c r="J230" s="6">
        <f t="shared" si="40"/>
        <v>43325.212500000001</v>
      </c>
      <c r="K230" s="10">
        <f t="shared" si="41"/>
        <v>44521</v>
      </c>
      <c r="L230" s="1" t="str">
        <f t="shared" si="42"/>
        <v/>
      </c>
      <c r="M230" s="1" t="str">
        <f t="shared" si="43"/>
        <v/>
      </c>
      <c r="N230" s="8" t="str">
        <f t="shared" si="44"/>
        <v/>
      </c>
      <c r="O230" s="59" t="str">
        <f t="shared" si="45"/>
        <v/>
      </c>
    </row>
    <row r="231" spans="1:15" s="1" customFormat="1">
      <c r="A231" s="6">
        <f t="shared" si="46"/>
        <v>18600</v>
      </c>
      <c r="B231" s="6">
        <f t="shared" si="33"/>
        <v>31610.5</v>
      </c>
      <c r="C231" s="8">
        <f t="shared" si="34"/>
        <v>0.5</v>
      </c>
      <c r="D231" s="6">
        <f t="shared" si="35"/>
        <v>3305.25</v>
      </c>
      <c r="E231" s="6">
        <f t="shared" si="47"/>
        <v>21905.25</v>
      </c>
      <c r="F231" s="6">
        <f t="shared" si="36"/>
        <v>10955.25</v>
      </c>
      <c r="G231" s="8">
        <f t="shared" si="37"/>
        <v>0.15</v>
      </c>
      <c r="H231" s="6">
        <f t="shared" si="38"/>
        <v>1218.2874999999999</v>
      </c>
      <c r="I231" s="9">
        <f t="shared" si="39"/>
        <v>0.22499999999999998</v>
      </c>
      <c r="J231" s="6">
        <f t="shared" si="40"/>
        <v>43402.712500000001</v>
      </c>
      <c r="K231" s="10">
        <f t="shared" si="41"/>
        <v>44621</v>
      </c>
      <c r="L231" s="1" t="str">
        <f t="shared" si="42"/>
        <v/>
      </c>
      <c r="M231" s="1" t="str">
        <f t="shared" si="43"/>
        <v/>
      </c>
      <c r="N231" s="8" t="str">
        <f t="shared" si="44"/>
        <v/>
      </c>
      <c r="O231" s="59" t="str">
        <f t="shared" si="45"/>
        <v/>
      </c>
    </row>
    <row r="232" spans="1:15" s="1" customFormat="1">
      <c r="A232" s="6">
        <f t="shared" si="46"/>
        <v>18700</v>
      </c>
      <c r="B232" s="6">
        <f t="shared" si="33"/>
        <v>31710.5</v>
      </c>
      <c r="C232" s="8">
        <f t="shared" si="34"/>
        <v>0.5</v>
      </c>
      <c r="D232" s="6">
        <f t="shared" si="35"/>
        <v>3355.25</v>
      </c>
      <c r="E232" s="6">
        <f t="shared" si="47"/>
        <v>22055.25</v>
      </c>
      <c r="F232" s="6">
        <f t="shared" si="36"/>
        <v>11105.25</v>
      </c>
      <c r="G232" s="8">
        <f t="shared" si="37"/>
        <v>0.15</v>
      </c>
      <c r="H232" s="6">
        <f t="shared" si="38"/>
        <v>1240.7874999999999</v>
      </c>
      <c r="I232" s="9">
        <f t="shared" si="39"/>
        <v>0.22499999999999998</v>
      </c>
      <c r="J232" s="6">
        <f t="shared" si="40"/>
        <v>43480.212500000001</v>
      </c>
      <c r="K232" s="10">
        <f t="shared" si="41"/>
        <v>44721</v>
      </c>
      <c r="L232" s="1" t="str">
        <f t="shared" si="42"/>
        <v/>
      </c>
      <c r="M232" s="1" t="str">
        <f t="shared" si="43"/>
        <v/>
      </c>
      <c r="N232" s="8" t="str">
        <f t="shared" si="44"/>
        <v/>
      </c>
      <c r="O232" s="59" t="str">
        <f t="shared" si="45"/>
        <v/>
      </c>
    </row>
    <row r="233" spans="1:15" s="1" customFormat="1">
      <c r="A233" s="6">
        <f t="shared" si="46"/>
        <v>18800</v>
      </c>
      <c r="B233" s="6">
        <f t="shared" si="33"/>
        <v>31810.5</v>
      </c>
      <c r="C233" s="8">
        <f t="shared" si="34"/>
        <v>0.5</v>
      </c>
      <c r="D233" s="6">
        <f t="shared" si="35"/>
        <v>3405.25</v>
      </c>
      <c r="E233" s="6">
        <f t="shared" si="47"/>
        <v>22205.25</v>
      </c>
      <c r="F233" s="6">
        <f t="shared" si="36"/>
        <v>11255.25</v>
      </c>
      <c r="G233" s="8">
        <f t="shared" si="37"/>
        <v>0.15</v>
      </c>
      <c r="H233" s="6">
        <f t="shared" si="38"/>
        <v>1263.2874999999999</v>
      </c>
      <c r="I233" s="9">
        <f t="shared" si="39"/>
        <v>0.22499999999999998</v>
      </c>
      <c r="J233" s="6">
        <f t="shared" si="40"/>
        <v>43557.712500000001</v>
      </c>
      <c r="K233" s="10">
        <f t="shared" si="41"/>
        <v>44821</v>
      </c>
      <c r="L233" s="1" t="str">
        <f t="shared" si="42"/>
        <v/>
      </c>
      <c r="M233" s="1" t="str">
        <f t="shared" si="43"/>
        <v/>
      </c>
      <c r="N233" s="8" t="str">
        <f t="shared" si="44"/>
        <v/>
      </c>
      <c r="O233" s="59" t="str">
        <f t="shared" si="45"/>
        <v/>
      </c>
    </row>
    <row r="234" spans="1:15" s="1" customFormat="1">
      <c r="A234" s="6">
        <f t="shared" si="46"/>
        <v>18900</v>
      </c>
      <c r="B234" s="6">
        <f t="shared" si="33"/>
        <v>31910.5</v>
      </c>
      <c r="C234" s="8">
        <f t="shared" si="34"/>
        <v>0.5</v>
      </c>
      <c r="D234" s="6">
        <f t="shared" si="35"/>
        <v>3455.25</v>
      </c>
      <c r="E234" s="6">
        <f t="shared" si="47"/>
        <v>22355.25</v>
      </c>
      <c r="F234" s="6">
        <f t="shared" si="36"/>
        <v>11405.25</v>
      </c>
      <c r="G234" s="8">
        <f t="shared" si="37"/>
        <v>0.15</v>
      </c>
      <c r="H234" s="6">
        <f t="shared" si="38"/>
        <v>1285.7874999999999</v>
      </c>
      <c r="I234" s="9">
        <f t="shared" si="39"/>
        <v>0.22499999999999998</v>
      </c>
      <c r="J234" s="6">
        <f t="shared" si="40"/>
        <v>43635.212500000001</v>
      </c>
      <c r="K234" s="10">
        <f t="shared" si="41"/>
        <v>44921</v>
      </c>
      <c r="L234" s="1" t="str">
        <f t="shared" si="42"/>
        <v/>
      </c>
      <c r="M234" s="1" t="str">
        <f t="shared" si="43"/>
        <v/>
      </c>
      <c r="N234" s="8" t="str">
        <f t="shared" si="44"/>
        <v/>
      </c>
      <c r="O234" s="59" t="str">
        <f t="shared" si="45"/>
        <v/>
      </c>
    </row>
    <row r="235" spans="1:15" s="1" customFormat="1">
      <c r="A235" s="6">
        <f t="shared" si="46"/>
        <v>19000</v>
      </c>
      <c r="B235" s="6">
        <f t="shared" si="33"/>
        <v>32010.5</v>
      </c>
      <c r="C235" s="8">
        <f t="shared" si="34"/>
        <v>0.5</v>
      </c>
      <c r="D235" s="6">
        <f t="shared" si="35"/>
        <v>3505.25</v>
      </c>
      <c r="E235" s="6">
        <f t="shared" si="47"/>
        <v>22505.25</v>
      </c>
      <c r="F235" s="6">
        <f t="shared" si="36"/>
        <v>11555.25</v>
      </c>
      <c r="G235" s="8">
        <f t="shared" si="37"/>
        <v>0.15</v>
      </c>
      <c r="H235" s="6">
        <f t="shared" si="38"/>
        <v>1308.2874999999999</v>
      </c>
      <c r="I235" s="9">
        <f t="shared" si="39"/>
        <v>0.22499999999999998</v>
      </c>
      <c r="J235" s="6">
        <f t="shared" si="40"/>
        <v>43712.712500000001</v>
      </c>
      <c r="K235" s="10">
        <f t="shared" si="41"/>
        <v>45021</v>
      </c>
      <c r="L235" s="1" t="str">
        <f t="shared" si="42"/>
        <v/>
      </c>
      <c r="M235" s="1" t="str">
        <f t="shared" si="43"/>
        <v/>
      </c>
      <c r="N235" s="8" t="str">
        <f t="shared" si="44"/>
        <v/>
      </c>
      <c r="O235" s="59" t="str">
        <f t="shared" si="45"/>
        <v/>
      </c>
    </row>
    <row r="236" spans="1:15" s="1" customFormat="1">
      <c r="A236" s="6">
        <f t="shared" si="46"/>
        <v>19100</v>
      </c>
      <c r="B236" s="6">
        <f t="shared" si="33"/>
        <v>32110.5</v>
      </c>
      <c r="C236" s="8">
        <f t="shared" si="34"/>
        <v>0.5</v>
      </c>
      <c r="D236" s="6">
        <f t="shared" si="35"/>
        <v>3555.25</v>
      </c>
      <c r="E236" s="6">
        <f t="shared" si="47"/>
        <v>22655.25</v>
      </c>
      <c r="F236" s="6">
        <f t="shared" si="36"/>
        <v>11705.25</v>
      </c>
      <c r="G236" s="8">
        <f t="shared" si="37"/>
        <v>0.15</v>
      </c>
      <c r="H236" s="6">
        <f t="shared" si="38"/>
        <v>1330.7874999999999</v>
      </c>
      <c r="I236" s="9">
        <f t="shared" si="39"/>
        <v>0.22499999999999998</v>
      </c>
      <c r="J236" s="6">
        <f t="shared" si="40"/>
        <v>43790.212500000001</v>
      </c>
      <c r="K236" s="10">
        <f t="shared" si="41"/>
        <v>45121</v>
      </c>
      <c r="L236" s="1" t="str">
        <f t="shared" si="42"/>
        <v/>
      </c>
      <c r="M236" s="1" t="str">
        <f t="shared" si="43"/>
        <v/>
      </c>
      <c r="N236" s="8" t="str">
        <f t="shared" si="44"/>
        <v/>
      </c>
      <c r="O236" s="59" t="str">
        <f t="shared" si="45"/>
        <v/>
      </c>
    </row>
    <row r="237" spans="1:15" s="1" customFormat="1">
      <c r="A237" s="6">
        <f t="shared" si="46"/>
        <v>19200</v>
      </c>
      <c r="B237" s="6">
        <f t="shared" ref="B237:B300" si="48">B$38/2+A237</f>
        <v>32210.5</v>
      </c>
      <c r="C237" s="8">
        <f t="shared" ref="C237:C300" si="49">IF(B237&lt;C$38,0,IF(B237&lt;C$39,50%,85%))</f>
        <v>0.5</v>
      </c>
      <c r="D237" s="6">
        <f t="shared" ref="D237:D300" si="50">IF((B237-C$39)*0.85+6000&lt;D$40,IF(C237=0,0,IF(C237=0.5,(B237-C$38)*0.5,(B237-C$39)*0.85+6000)),D$40)</f>
        <v>3605.25</v>
      </c>
      <c r="E237" s="6">
        <f t="shared" si="47"/>
        <v>22805.25</v>
      </c>
      <c r="F237" s="6">
        <f t="shared" ref="F237:F300" si="51">IF(E237&gt;G$40,E237-G$40,0)</f>
        <v>11855.25</v>
      </c>
      <c r="G237" s="8">
        <f t="shared" ref="G237:G300" si="52">IF(F237=0,0,IF(F237&lt;H$38,0.1,IF(F237&lt;H$39,0.15,0.25)))</f>
        <v>0.15</v>
      </c>
      <c r="H237" s="6">
        <f t="shared" ref="H237:H300" si="53">IF(G237&lt;0.15,F237*0.1,IF(G237=0.15,(F237-H$38)*0.15+I$38,(F237-H$39)*0.25+I$39))</f>
        <v>1353.2874999999999</v>
      </c>
      <c r="I237" s="9">
        <f t="shared" ref="I237:I300" si="54">IF(D237=D$40,0.25,G237*(1+C237))</f>
        <v>0.22499999999999998</v>
      </c>
      <c r="J237" s="6">
        <f t="shared" ref="J237:J300" si="55">B$38+A237-H237</f>
        <v>43867.712500000001</v>
      </c>
      <c r="K237" s="10">
        <f t="shared" ref="K237:K300" si="56">(B$38+A237)</f>
        <v>45221</v>
      </c>
      <c r="L237" s="1" t="str">
        <f t="shared" ref="L237:L300" si="57">IF(AND(I237=0.4625,I236&lt;&gt;0.4625),K237,"")</f>
        <v/>
      </c>
      <c r="M237" s="1" t="str">
        <f t="shared" ref="M237:M300" si="58">IF(AND(I237=0.4625,I238&lt;&gt;0.4625),K237,"")</f>
        <v/>
      </c>
      <c r="N237" s="8" t="str">
        <f t="shared" ref="N237:N300" si="59">IF(AND(K237-N$44&gt;=-100,K237-N$44&lt;=100),5%,"")</f>
        <v/>
      </c>
      <c r="O237" s="59" t="str">
        <f t="shared" si="45"/>
        <v/>
      </c>
    </row>
    <row r="238" spans="1:15" s="1" customFormat="1">
      <c r="A238" s="6">
        <f t="shared" si="46"/>
        <v>19300</v>
      </c>
      <c r="B238" s="6">
        <f t="shared" si="48"/>
        <v>32310.5</v>
      </c>
      <c r="C238" s="8">
        <f t="shared" si="49"/>
        <v>0.5</v>
      </c>
      <c r="D238" s="6">
        <f t="shared" si="50"/>
        <v>3655.25</v>
      </c>
      <c r="E238" s="6">
        <f t="shared" si="47"/>
        <v>22955.25</v>
      </c>
      <c r="F238" s="6">
        <f t="shared" si="51"/>
        <v>12005.25</v>
      </c>
      <c r="G238" s="8">
        <f t="shared" si="52"/>
        <v>0.15</v>
      </c>
      <c r="H238" s="6">
        <f t="shared" si="53"/>
        <v>1375.7874999999999</v>
      </c>
      <c r="I238" s="9">
        <f t="shared" si="54"/>
        <v>0.22499999999999998</v>
      </c>
      <c r="J238" s="6">
        <f t="shared" si="55"/>
        <v>43945.212500000001</v>
      </c>
      <c r="K238" s="10">
        <f t="shared" si="56"/>
        <v>45321</v>
      </c>
      <c r="L238" s="1" t="str">
        <f t="shared" si="57"/>
        <v/>
      </c>
      <c r="M238" s="1" t="str">
        <f t="shared" si="58"/>
        <v/>
      </c>
      <c r="N238" s="8" t="str">
        <f t="shared" si="59"/>
        <v/>
      </c>
      <c r="O238" s="59" t="str">
        <f t="shared" ref="O238:O301" si="60">IF(N240=0.05,H240,"")</f>
        <v/>
      </c>
    </row>
    <row r="239" spans="1:15" s="1" customFormat="1">
      <c r="A239" s="6">
        <f t="shared" si="46"/>
        <v>19400</v>
      </c>
      <c r="B239" s="6">
        <f t="shared" si="48"/>
        <v>32410.5</v>
      </c>
      <c r="C239" s="8">
        <f t="shared" si="49"/>
        <v>0.5</v>
      </c>
      <c r="D239" s="6">
        <f t="shared" si="50"/>
        <v>3705.25</v>
      </c>
      <c r="E239" s="6">
        <f t="shared" si="47"/>
        <v>23105.25</v>
      </c>
      <c r="F239" s="6">
        <f t="shared" si="51"/>
        <v>12155.25</v>
      </c>
      <c r="G239" s="8">
        <f t="shared" si="52"/>
        <v>0.15</v>
      </c>
      <c r="H239" s="6">
        <f t="shared" si="53"/>
        <v>1398.2874999999999</v>
      </c>
      <c r="I239" s="9">
        <f t="shared" si="54"/>
        <v>0.22499999999999998</v>
      </c>
      <c r="J239" s="6">
        <f t="shared" si="55"/>
        <v>44022.712500000001</v>
      </c>
      <c r="K239" s="10">
        <f t="shared" si="56"/>
        <v>45421</v>
      </c>
      <c r="L239" s="1" t="str">
        <f t="shared" si="57"/>
        <v/>
      </c>
      <c r="M239" s="1" t="str">
        <f t="shared" si="58"/>
        <v/>
      </c>
      <c r="N239" s="8" t="str">
        <f t="shared" si="59"/>
        <v/>
      </c>
      <c r="O239" s="59" t="str">
        <f t="shared" si="60"/>
        <v/>
      </c>
    </row>
    <row r="240" spans="1:15" s="1" customFormat="1">
      <c r="A240" s="6">
        <f t="shared" si="46"/>
        <v>19500</v>
      </c>
      <c r="B240" s="6">
        <f t="shared" si="48"/>
        <v>32510.5</v>
      </c>
      <c r="C240" s="8">
        <f t="shared" si="49"/>
        <v>0.5</v>
      </c>
      <c r="D240" s="6">
        <f t="shared" si="50"/>
        <v>3755.25</v>
      </c>
      <c r="E240" s="6">
        <f t="shared" si="47"/>
        <v>23255.25</v>
      </c>
      <c r="F240" s="6">
        <f t="shared" si="51"/>
        <v>12305.25</v>
      </c>
      <c r="G240" s="8">
        <f t="shared" si="52"/>
        <v>0.15</v>
      </c>
      <c r="H240" s="6">
        <f t="shared" si="53"/>
        <v>1420.7874999999999</v>
      </c>
      <c r="I240" s="9">
        <f t="shared" si="54"/>
        <v>0.22499999999999998</v>
      </c>
      <c r="J240" s="6">
        <f t="shared" si="55"/>
        <v>44100.212500000001</v>
      </c>
      <c r="K240" s="10">
        <f t="shared" si="56"/>
        <v>45521</v>
      </c>
      <c r="L240" s="1" t="str">
        <f t="shared" si="57"/>
        <v/>
      </c>
      <c r="M240" s="1" t="str">
        <f t="shared" si="58"/>
        <v/>
      </c>
      <c r="N240" s="8" t="str">
        <f t="shared" si="59"/>
        <v/>
      </c>
      <c r="O240" s="59" t="str">
        <f t="shared" si="60"/>
        <v/>
      </c>
    </row>
    <row r="241" spans="1:15" s="1" customFormat="1">
      <c r="A241" s="6">
        <f t="shared" si="46"/>
        <v>19600</v>
      </c>
      <c r="B241" s="6">
        <f t="shared" si="48"/>
        <v>32610.5</v>
      </c>
      <c r="C241" s="8">
        <f t="shared" si="49"/>
        <v>0.5</v>
      </c>
      <c r="D241" s="6">
        <f t="shared" si="50"/>
        <v>3805.25</v>
      </c>
      <c r="E241" s="6">
        <f t="shared" si="47"/>
        <v>23405.25</v>
      </c>
      <c r="F241" s="6">
        <f t="shared" si="51"/>
        <v>12455.25</v>
      </c>
      <c r="G241" s="8">
        <f t="shared" si="52"/>
        <v>0.15</v>
      </c>
      <c r="H241" s="6">
        <f t="shared" si="53"/>
        <v>1443.2874999999999</v>
      </c>
      <c r="I241" s="9">
        <f t="shared" si="54"/>
        <v>0.22499999999999998</v>
      </c>
      <c r="J241" s="6">
        <f t="shared" si="55"/>
        <v>44177.712500000001</v>
      </c>
      <c r="K241" s="10">
        <f t="shared" si="56"/>
        <v>45621</v>
      </c>
      <c r="L241" s="1" t="str">
        <f t="shared" si="57"/>
        <v/>
      </c>
      <c r="M241" s="1" t="str">
        <f t="shared" si="58"/>
        <v/>
      </c>
      <c r="N241" s="8" t="str">
        <f t="shared" si="59"/>
        <v/>
      </c>
      <c r="O241" s="59" t="str">
        <f t="shared" si="60"/>
        <v/>
      </c>
    </row>
    <row r="242" spans="1:15" s="1" customFormat="1">
      <c r="A242" s="6">
        <f t="shared" si="46"/>
        <v>19700</v>
      </c>
      <c r="B242" s="6">
        <f t="shared" si="48"/>
        <v>32710.5</v>
      </c>
      <c r="C242" s="8">
        <f t="shared" si="49"/>
        <v>0.5</v>
      </c>
      <c r="D242" s="6">
        <f t="shared" si="50"/>
        <v>3855.25</v>
      </c>
      <c r="E242" s="6">
        <f t="shared" si="47"/>
        <v>23555.25</v>
      </c>
      <c r="F242" s="6">
        <f t="shared" si="51"/>
        <v>12605.25</v>
      </c>
      <c r="G242" s="8">
        <f t="shared" si="52"/>
        <v>0.15</v>
      </c>
      <c r="H242" s="6">
        <f t="shared" si="53"/>
        <v>1465.7874999999999</v>
      </c>
      <c r="I242" s="9">
        <f t="shared" si="54"/>
        <v>0.22499999999999998</v>
      </c>
      <c r="J242" s="6">
        <f t="shared" si="55"/>
        <v>44255.212500000001</v>
      </c>
      <c r="K242" s="10">
        <f t="shared" si="56"/>
        <v>45721</v>
      </c>
      <c r="L242" s="1" t="str">
        <f t="shared" si="57"/>
        <v/>
      </c>
      <c r="M242" s="1" t="str">
        <f t="shared" si="58"/>
        <v/>
      </c>
      <c r="N242" s="8" t="str">
        <f t="shared" si="59"/>
        <v/>
      </c>
      <c r="O242" s="59" t="str">
        <f t="shared" si="60"/>
        <v/>
      </c>
    </row>
    <row r="243" spans="1:15" s="1" customFormat="1">
      <c r="A243" s="6">
        <f t="shared" si="46"/>
        <v>19800</v>
      </c>
      <c r="B243" s="6">
        <f t="shared" si="48"/>
        <v>32810.5</v>
      </c>
      <c r="C243" s="8">
        <f t="shared" si="49"/>
        <v>0.5</v>
      </c>
      <c r="D243" s="6">
        <f t="shared" si="50"/>
        <v>3905.25</v>
      </c>
      <c r="E243" s="6">
        <f t="shared" si="47"/>
        <v>23705.25</v>
      </c>
      <c r="F243" s="6">
        <f t="shared" si="51"/>
        <v>12755.25</v>
      </c>
      <c r="G243" s="8">
        <f t="shared" si="52"/>
        <v>0.15</v>
      </c>
      <c r="H243" s="6">
        <f t="shared" si="53"/>
        <v>1488.2874999999999</v>
      </c>
      <c r="I243" s="9">
        <f t="shared" si="54"/>
        <v>0.22499999999999998</v>
      </c>
      <c r="J243" s="6">
        <f t="shared" si="55"/>
        <v>44332.712500000001</v>
      </c>
      <c r="K243" s="10">
        <f t="shared" si="56"/>
        <v>45821</v>
      </c>
      <c r="L243" s="1" t="str">
        <f t="shared" si="57"/>
        <v/>
      </c>
      <c r="M243" s="1" t="str">
        <f t="shared" si="58"/>
        <v/>
      </c>
      <c r="N243" s="8" t="str">
        <f t="shared" si="59"/>
        <v/>
      </c>
      <c r="O243" s="59" t="str">
        <f t="shared" si="60"/>
        <v/>
      </c>
    </row>
    <row r="244" spans="1:15" s="1" customFormat="1">
      <c r="A244" s="6">
        <f t="shared" si="46"/>
        <v>19900</v>
      </c>
      <c r="B244" s="6">
        <f t="shared" si="48"/>
        <v>32910.5</v>
      </c>
      <c r="C244" s="8">
        <f t="shared" si="49"/>
        <v>0.5</v>
      </c>
      <c r="D244" s="6">
        <f t="shared" si="50"/>
        <v>3955.25</v>
      </c>
      <c r="E244" s="6">
        <f t="shared" si="47"/>
        <v>23855.25</v>
      </c>
      <c r="F244" s="6">
        <f t="shared" si="51"/>
        <v>12905.25</v>
      </c>
      <c r="G244" s="8">
        <f t="shared" si="52"/>
        <v>0.15</v>
      </c>
      <c r="H244" s="6">
        <f t="shared" si="53"/>
        <v>1510.7874999999999</v>
      </c>
      <c r="I244" s="9">
        <f t="shared" si="54"/>
        <v>0.22499999999999998</v>
      </c>
      <c r="J244" s="6">
        <f t="shared" si="55"/>
        <v>44410.212500000001</v>
      </c>
      <c r="K244" s="10">
        <f t="shared" si="56"/>
        <v>45921</v>
      </c>
      <c r="L244" s="1" t="str">
        <f t="shared" si="57"/>
        <v/>
      </c>
      <c r="M244" s="1" t="str">
        <f t="shared" si="58"/>
        <v/>
      </c>
      <c r="N244" s="8" t="str">
        <f t="shared" si="59"/>
        <v/>
      </c>
      <c r="O244" s="59" t="str">
        <f t="shared" si="60"/>
        <v/>
      </c>
    </row>
    <row r="245" spans="1:15" s="1" customFormat="1">
      <c r="A245" s="6">
        <f t="shared" si="46"/>
        <v>20000</v>
      </c>
      <c r="B245" s="6">
        <f t="shared" si="48"/>
        <v>33010.5</v>
      </c>
      <c r="C245" s="8">
        <f t="shared" si="49"/>
        <v>0.5</v>
      </c>
      <c r="D245" s="6">
        <f t="shared" si="50"/>
        <v>4005.25</v>
      </c>
      <c r="E245" s="6">
        <f t="shared" si="47"/>
        <v>24005.25</v>
      </c>
      <c r="F245" s="6">
        <f t="shared" si="51"/>
        <v>13055.25</v>
      </c>
      <c r="G245" s="8">
        <f t="shared" si="52"/>
        <v>0.15</v>
      </c>
      <c r="H245" s="6">
        <f t="shared" si="53"/>
        <v>1533.2874999999999</v>
      </c>
      <c r="I245" s="9">
        <f t="shared" si="54"/>
        <v>0.22499999999999998</v>
      </c>
      <c r="J245" s="6">
        <f t="shared" si="55"/>
        <v>44487.712500000001</v>
      </c>
      <c r="K245" s="10">
        <f t="shared" si="56"/>
        <v>46021</v>
      </c>
      <c r="L245" s="1" t="str">
        <f t="shared" si="57"/>
        <v/>
      </c>
      <c r="M245" s="1" t="str">
        <f t="shared" si="58"/>
        <v/>
      </c>
      <c r="N245" s="8" t="str">
        <f t="shared" si="59"/>
        <v/>
      </c>
      <c r="O245" s="59" t="str">
        <f t="shared" si="60"/>
        <v/>
      </c>
    </row>
    <row r="246" spans="1:15" s="1" customFormat="1">
      <c r="A246" s="6">
        <f t="shared" si="46"/>
        <v>20100</v>
      </c>
      <c r="B246" s="6">
        <f t="shared" si="48"/>
        <v>33110.5</v>
      </c>
      <c r="C246" s="8">
        <f t="shared" si="49"/>
        <v>0.5</v>
      </c>
      <c r="D246" s="6">
        <f t="shared" si="50"/>
        <v>4055.25</v>
      </c>
      <c r="E246" s="6">
        <f t="shared" si="47"/>
        <v>24155.25</v>
      </c>
      <c r="F246" s="6">
        <f t="shared" si="51"/>
        <v>13205.25</v>
      </c>
      <c r="G246" s="8">
        <f t="shared" si="52"/>
        <v>0.15</v>
      </c>
      <c r="H246" s="6">
        <f t="shared" si="53"/>
        <v>1555.7874999999999</v>
      </c>
      <c r="I246" s="9">
        <f t="shared" si="54"/>
        <v>0.22499999999999998</v>
      </c>
      <c r="J246" s="6">
        <f t="shared" si="55"/>
        <v>44565.212500000001</v>
      </c>
      <c r="K246" s="10">
        <f t="shared" si="56"/>
        <v>46121</v>
      </c>
      <c r="L246" s="1" t="str">
        <f t="shared" si="57"/>
        <v/>
      </c>
      <c r="M246" s="1" t="str">
        <f t="shared" si="58"/>
        <v/>
      </c>
      <c r="N246" s="8" t="str">
        <f t="shared" si="59"/>
        <v/>
      </c>
      <c r="O246" s="59" t="str">
        <f t="shared" si="60"/>
        <v/>
      </c>
    </row>
    <row r="247" spans="1:15" s="1" customFormat="1">
      <c r="A247" s="6">
        <f t="shared" ref="A247:A310" si="61">A246+100</f>
        <v>20200</v>
      </c>
      <c r="B247" s="6">
        <f t="shared" si="48"/>
        <v>33210.5</v>
      </c>
      <c r="C247" s="8">
        <f t="shared" si="49"/>
        <v>0.5</v>
      </c>
      <c r="D247" s="6">
        <f t="shared" si="50"/>
        <v>4105.25</v>
      </c>
      <c r="E247" s="6">
        <f t="shared" ref="E247:E310" si="62">A247+D247</f>
        <v>24305.25</v>
      </c>
      <c r="F247" s="6">
        <f t="shared" si="51"/>
        <v>13355.25</v>
      </c>
      <c r="G247" s="8">
        <f t="shared" si="52"/>
        <v>0.15</v>
      </c>
      <c r="H247" s="6">
        <f t="shared" si="53"/>
        <v>1578.2874999999999</v>
      </c>
      <c r="I247" s="9">
        <f t="shared" si="54"/>
        <v>0.22499999999999998</v>
      </c>
      <c r="J247" s="6">
        <f t="shared" si="55"/>
        <v>44642.712500000001</v>
      </c>
      <c r="K247" s="10">
        <f t="shared" si="56"/>
        <v>46221</v>
      </c>
      <c r="L247" s="1" t="str">
        <f t="shared" si="57"/>
        <v/>
      </c>
      <c r="M247" s="1" t="str">
        <f t="shared" si="58"/>
        <v/>
      </c>
      <c r="N247" s="8" t="str">
        <f t="shared" si="59"/>
        <v/>
      </c>
      <c r="O247" s="59" t="str">
        <f t="shared" si="60"/>
        <v/>
      </c>
    </row>
    <row r="248" spans="1:15" s="1" customFormat="1">
      <c r="A248" s="6">
        <f t="shared" si="61"/>
        <v>20300</v>
      </c>
      <c r="B248" s="6">
        <f t="shared" si="48"/>
        <v>33310.5</v>
      </c>
      <c r="C248" s="8">
        <f t="shared" si="49"/>
        <v>0.5</v>
      </c>
      <c r="D248" s="6">
        <f t="shared" si="50"/>
        <v>4155.25</v>
      </c>
      <c r="E248" s="6">
        <f t="shared" si="62"/>
        <v>24455.25</v>
      </c>
      <c r="F248" s="6">
        <f t="shared" si="51"/>
        <v>13505.25</v>
      </c>
      <c r="G248" s="8">
        <f t="shared" si="52"/>
        <v>0.15</v>
      </c>
      <c r="H248" s="6">
        <f t="shared" si="53"/>
        <v>1600.7874999999999</v>
      </c>
      <c r="I248" s="9">
        <f t="shared" si="54"/>
        <v>0.22499999999999998</v>
      </c>
      <c r="J248" s="6">
        <f t="shared" si="55"/>
        <v>44720.212500000001</v>
      </c>
      <c r="K248" s="10">
        <f t="shared" si="56"/>
        <v>46321</v>
      </c>
      <c r="L248" s="1" t="str">
        <f t="shared" si="57"/>
        <v/>
      </c>
      <c r="M248" s="1" t="str">
        <f t="shared" si="58"/>
        <v/>
      </c>
      <c r="N248" s="8" t="str">
        <f t="shared" si="59"/>
        <v/>
      </c>
      <c r="O248" s="59" t="str">
        <f t="shared" si="60"/>
        <v/>
      </c>
    </row>
    <row r="249" spans="1:15" s="1" customFormat="1">
      <c r="A249" s="6">
        <f t="shared" si="61"/>
        <v>20400</v>
      </c>
      <c r="B249" s="6">
        <f t="shared" si="48"/>
        <v>33410.5</v>
      </c>
      <c r="C249" s="8">
        <f t="shared" si="49"/>
        <v>0.5</v>
      </c>
      <c r="D249" s="6">
        <f t="shared" si="50"/>
        <v>4205.25</v>
      </c>
      <c r="E249" s="6">
        <f t="shared" si="62"/>
        <v>24605.25</v>
      </c>
      <c r="F249" s="6">
        <f t="shared" si="51"/>
        <v>13655.25</v>
      </c>
      <c r="G249" s="8">
        <f t="shared" si="52"/>
        <v>0.15</v>
      </c>
      <c r="H249" s="6">
        <f t="shared" si="53"/>
        <v>1623.2874999999999</v>
      </c>
      <c r="I249" s="9">
        <f t="shared" si="54"/>
        <v>0.22499999999999998</v>
      </c>
      <c r="J249" s="6">
        <f t="shared" si="55"/>
        <v>44797.712500000001</v>
      </c>
      <c r="K249" s="10">
        <f t="shared" si="56"/>
        <v>46421</v>
      </c>
      <c r="L249" s="1" t="str">
        <f t="shared" si="57"/>
        <v/>
      </c>
      <c r="M249" s="1" t="str">
        <f t="shared" si="58"/>
        <v/>
      </c>
      <c r="N249" s="8" t="str">
        <f t="shared" si="59"/>
        <v/>
      </c>
      <c r="O249" s="59" t="str">
        <f t="shared" si="60"/>
        <v/>
      </c>
    </row>
    <row r="250" spans="1:15" s="1" customFormat="1">
      <c r="A250" s="6">
        <f t="shared" si="61"/>
        <v>20500</v>
      </c>
      <c r="B250" s="6">
        <f t="shared" si="48"/>
        <v>33510.5</v>
      </c>
      <c r="C250" s="8">
        <f t="shared" si="49"/>
        <v>0.5</v>
      </c>
      <c r="D250" s="6">
        <f t="shared" si="50"/>
        <v>4255.25</v>
      </c>
      <c r="E250" s="6">
        <f t="shared" si="62"/>
        <v>24755.25</v>
      </c>
      <c r="F250" s="6">
        <f t="shared" si="51"/>
        <v>13805.25</v>
      </c>
      <c r="G250" s="8">
        <f t="shared" si="52"/>
        <v>0.15</v>
      </c>
      <c r="H250" s="6">
        <f t="shared" si="53"/>
        <v>1645.7874999999999</v>
      </c>
      <c r="I250" s="9">
        <f t="shared" si="54"/>
        <v>0.22499999999999998</v>
      </c>
      <c r="J250" s="6">
        <f t="shared" si="55"/>
        <v>44875.212500000001</v>
      </c>
      <c r="K250" s="10">
        <f t="shared" si="56"/>
        <v>46521</v>
      </c>
      <c r="L250" s="1" t="str">
        <f t="shared" si="57"/>
        <v/>
      </c>
      <c r="M250" s="1" t="str">
        <f t="shared" si="58"/>
        <v/>
      </c>
      <c r="N250" s="8" t="str">
        <f t="shared" si="59"/>
        <v/>
      </c>
      <c r="O250" s="59" t="str">
        <f t="shared" si="60"/>
        <v/>
      </c>
    </row>
    <row r="251" spans="1:15" s="1" customFormat="1">
      <c r="A251" s="6">
        <f t="shared" si="61"/>
        <v>20600</v>
      </c>
      <c r="B251" s="6">
        <f t="shared" si="48"/>
        <v>33610.5</v>
      </c>
      <c r="C251" s="8">
        <f t="shared" si="49"/>
        <v>0.5</v>
      </c>
      <c r="D251" s="6">
        <f t="shared" si="50"/>
        <v>4305.25</v>
      </c>
      <c r="E251" s="6">
        <f t="shared" si="62"/>
        <v>24905.25</v>
      </c>
      <c r="F251" s="6">
        <f t="shared" si="51"/>
        <v>13955.25</v>
      </c>
      <c r="G251" s="8">
        <f t="shared" si="52"/>
        <v>0.15</v>
      </c>
      <c r="H251" s="6">
        <f t="shared" si="53"/>
        <v>1668.2874999999999</v>
      </c>
      <c r="I251" s="9">
        <f t="shared" si="54"/>
        <v>0.22499999999999998</v>
      </c>
      <c r="J251" s="6">
        <f t="shared" si="55"/>
        <v>44952.712500000001</v>
      </c>
      <c r="K251" s="10">
        <f t="shared" si="56"/>
        <v>46621</v>
      </c>
      <c r="L251" s="1" t="str">
        <f t="shared" si="57"/>
        <v/>
      </c>
      <c r="M251" s="1" t="str">
        <f t="shared" si="58"/>
        <v/>
      </c>
      <c r="N251" s="8" t="str">
        <f t="shared" si="59"/>
        <v/>
      </c>
      <c r="O251" s="59" t="str">
        <f t="shared" si="60"/>
        <v/>
      </c>
    </row>
    <row r="252" spans="1:15" s="1" customFormat="1">
      <c r="A252" s="6">
        <f t="shared" si="61"/>
        <v>20700</v>
      </c>
      <c r="B252" s="6">
        <f t="shared" si="48"/>
        <v>33710.5</v>
      </c>
      <c r="C252" s="8">
        <f t="shared" si="49"/>
        <v>0.5</v>
      </c>
      <c r="D252" s="6">
        <f t="shared" si="50"/>
        <v>4355.25</v>
      </c>
      <c r="E252" s="6">
        <f t="shared" si="62"/>
        <v>25055.25</v>
      </c>
      <c r="F252" s="6">
        <f t="shared" si="51"/>
        <v>14105.25</v>
      </c>
      <c r="G252" s="8">
        <f t="shared" si="52"/>
        <v>0.15</v>
      </c>
      <c r="H252" s="6">
        <f t="shared" si="53"/>
        <v>1690.7874999999999</v>
      </c>
      <c r="I252" s="9">
        <f t="shared" si="54"/>
        <v>0.22499999999999998</v>
      </c>
      <c r="J252" s="6">
        <f t="shared" si="55"/>
        <v>45030.212500000001</v>
      </c>
      <c r="K252" s="10">
        <f t="shared" si="56"/>
        <v>46721</v>
      </c>
      <c r="L252" s="1" t="str">
        <f t="shared" si="57"/>
        <v/>
      </c>
      <c r="M252" s="1" t="str">
        <f t="shared" si="58"/>
        <v/>
      </c>
      <c r="N252" s="8" t="str">
        <f t="shared" si="59"/>
        <v/>
      </c>
      <c r="O252" s="59" t="str">
        <f t="shared" si="60"/>
        <v/>
      </c>
    </row>
    <row r="253" spans="1:15" s="1" customFormat="1">
      <c r="A253" s="6">
        <f t="shared" si="61"/>
        <v>20800</v>
      </c>
      <c r="B253" s="6">
        <f t="shared" si="48"/>
        <v>33810.5</v>
      </c>
      <c r="C253" s="8">
        <f t="shared" si="49"/>
        <v>0.5</v>
      </c>
      <c r="D253" s="6">
        <f t="shared" si="50"/>
        <v>4405.25</v>
      </c>
      <c r="E253" s="6">
        <f t="shared" si="62"/>
        <v>25205.25</v>
      </c>
      <c r="F253" s="6">
        <f t="shared" si="51"/>
        <v>14255.25</v>
      </c>
      <c r="G253" s="8">
        <f t="shared" si="52"/>
        <v>0.15</v>
      </c>
      <c r="H253" s="6">
        <f t="shared" si="53"/>
        <v>1713.2874999999999</v>
      </c>
      <c r="I253" s="9">
        <f t="shared" si="54"/>
        <v>0.22499999999999998</v>
      </c>
      <c r="J253" s="6">
        <f t="shared" si="55"/>
        <v>45107.712500000001</v>
      </c>
      <c r="K253" s="10">
        <f t="shared" si="56"/>
        <v>46821</v>
      </c>
      <c r="L253" s="1" t="str">
        <f t="shared" si="57"/>
        <v/>
      </c>
      <c r="M253" s="1" t="str">
        <f t="shared" si="58"/>
        <v/>
      </c>
      <c r="N253" s="8" t="str">
        <f t="shared" si="59"/>
        <v/>
      </c>
      <c r="O253" s="59" t="str">
        <f t="shared" si="60"/>
        <v/>
      </c>
    </row>
    <row r="254" spans="1:15" s="1" customFormat="1">
      <c r="A254" s="6">
        <f t="shared" si="61"/>
        <v>20900</v>
      </c>
      <c r="B254" s="6">
        <f t="shared" si="48"/>
        <v>33910.5</v>
      </c>
      <c r="C254" s="8">
        <f t="shared" si="49"/>
        <v>0.5</v>
      </c>
      <c r="D254" s="6">
        <f t="shared" si="50"/>
        <v>4455.25</v>
      </c>
      <c r="E254" s="6">
        <f t="shared" si="62"/>
        <v>25355.25</v>
      </c>
      <c r="F254" s="6">
        <f t="shared" si="51"/>
        <v>14405.25</v>
      </c>
      <c r="G254" s="8">
        <f t="shared" si="52"/>
        <v>0.15</v>
      </c>
      <c r="H254" s="6">
        <f t="shared" si="53"/>
        <v>1735.7874999999999</v>
      </c>
      <c r="I254" s="9">
        <f t="shared" si="54"/>
        <v>0.22499999999999998</v>
      </c>
      <c r="J254" s="6">
        <f t="shared" si="55"/>
        <v>45185.212500000001</v>
      </c>
      <c r="K254" s="10">
        <f t="shared" si="56"/>
        <v>46921</v>
      </c>
      <c r="L254" s="1" t="str">
        <f t="shared" si="57"/>
        <v/>
      </c>
      <c r="M254" s="1" t="str">
        <f t="shared" si="58"/>
        <v/>
      </c>
      <c r="N254" s="8" t="str">
        <f t="shared" si="59"/>
        <v/>
      </c>
      <c r="O254" s="59" t="str">
        <f t="shared" si="60"/>
        <v/>
      </c>
    </row>
    <row r="255" spans="1:15" s="1" customFormat="1">
      <c r="A255" s="6">
        <f t="shared" si="61"/>
        <v>21000</v>
      </c>
      <c r="B255" s="6">
        <f t="shared" si="48"/>
        <v>34010.5</v>
      </c>
      <c r="C255" s="8">
        <f t="shared" si="49"/>
        <v>0.85</v>
      </c>
      <c r="D255" s="6">
        <f t="shared" si="50"/>
        <v>6008.9250000000002</v>
      </c>
      <c r="E255" s="6">
        <f t="shared" si="62"/>
        <v>27008.924999999999</v>
      </c>
      <c r="F255" s="6">
        <f t="shared" si="51"/>
        <v>16058.924999999999</v>
      </c>
      <c r="G255" s="8">
        <f t="shared" si="52"/>
        <v>0.15</v>
      </c>
      <c r="H255" s="6">
        <f t="shared" si="53"/>
        <v>1983.8387499999999</v>
      </c>
      <c r="I255" s="9">
        <f t="shared" si="54"/>
        <v>0.27750000000000002</v>
      </c>
      <c r="J255" s="6">
        <f t="shared" si="55"/>
        <v>45037.161249999997</v>
      </c>
      <c r="K255" s="10">
        <f t="shared" si="56"/>
        <v>47021</v>
      </c>
      <c r="L255" s="1" t="str">
        <f t="shared" si="57"/>
        <v/>
      </c>
      <c r="M255" s="1" t="str">
        <f t="shared" si="58"/>
        <v/>
      </c>
      <c r="N255" s="8" t="str">
        <f t="shared" si="59"/>
        <v/>
      </c>
      <c r="O255" s="59" t="str">
        <f t="shared" si="60"/>
        <v/>
      </c>
    </row>
    <row r="256" spans="1:15" s="1" customFormat="1">
      <c r="A256" s="6">
        <f t="shared" si="61"/>
        <v>21100</v>
      </c>
      <c r="B256" s="6">
        <f t="shared" si="48"/>
        <v>34110.5</v>
      </c>
      <c r="C256" s="8">
        <f t="shared" si="49"/>
        <v>0.85</v>
      </c>
      <c r="D256" s="6">
        <f t="shared" si="50"/>
        <v>6093.9250000000002</v>
      </c>
      <c r="E256" s="6">
        <f t="shared" si="62"/>
        <v>27193.924999999999</v>
      </c>
      <c r="F256" s="6">
        <f t="shared" si="51"/>
        <v>16243.924999999999</v>
      </c>
      <c r="G256" s="8">
        <f t="shared" si="52"/>
        <v>0.15</v>
      </c>
      <c r="H256" s="6">
        <f t="shared" si="53"/>
        <v>2011.5887499999999</v>
      </c>
      <c r="I256" s="9">
        <f t="shared" si="54"/>
        <v>0.27750000000000002</v>
      </c>
      <c r="J256" s="6">
        <f t="shared" si="55"/>
        <v>45109.411249999997</v>
      </c>
      <c r="K256" s="10">
        <f t="shared" si="56"/>
        <v>47121</v>
      </c>
      <c r="L256" s="1" t="str">
        <f t="shared" si="57"/>
        <v/>
      </c>
      <c r="M256" s="1" t="str">
        <f t="shared" si="58"/>
        <v/>
      </c>
      <c r="N256" s="8" t="str">
        <f t="shared" si="59"/>
        <v/>
      </c>
      <c r="O256" s="59" t="str">
        <f t="shared" si="60"/>
        <v/>
      </c>
    </row>
    <row r="257" spans="1:15" s="1" customFormat="1">
      <c r="A257" s="6">
        <f t="shared" si="61"/>
        <v>21200</v>
      </c>
      <c r="B257" s="6">
        <f t="shared" si="48"/>
        <v>34210.5</v>
      </c>
      <c r="C257" s="8">
        <f t="shared" si="49"/>
        <v>0.85</v>
      </c>
      <c r="D257" s="6">
        <f t="shared" si="50"/>
        <v>6178.9250000000002</v>
      </c>
      <c r="E257" s="6">
        <f t="shared" si="62"/>
        <v>27378.924999999999</v>
      </c>
      <c r="F257" s="6">
        <f t="shared" si="51"/>
        <v>16428.924999999999</v>
      </c>
      <c r="G257" s="8">
        <f t="shared" si="52"/>
        <v>0.15</v>
      </c>
      <c r="H257" s="6">
        <f t="shared" si="53"/>
        <v>2039.3387499999999</v>
      </c>
      <c r="I257" s="9">
        <f t="shared" si="54"/>
        <v>0.27750000000000002</v>
      </c>
      <c r="J257" s="6">
        <f t="shared" si="55"/>
        <v>45181.661249999997</v>
      </c>
      <c r="K257" s="10">
        <f t="shared" si="56"/>
        <v>47221</v>
      </c>
      <c r="L257" s="1" t="str">
        <f t="shared" si="57"/>
        <v/>
      </c>
      <c r="M257" s="1" t="str">
        <f t="shared" si="58"/>
        <v/>
      </c>
      <c r="N257" s="8" t="str">
        <f t="shared" si="59"/>
        <v/>
      </c>
      <c r="O257" s="59" t="str">
        <f t="shared" si="60"/>
        <v/>
      </c>
    </row>
    <row r="258" spans="1:15" s="1" customFormat="1">
      <c r="A258" s="6">
        <f t="shared" si="61"/>
        <v>21300</v>
      </c>
      <c r="B258" s="6">
        <f t="shared" si="48"/>
        <v>34310.5</v>
      </c>
      <c r="C258" s="8">
        <f t="shared" si="49"/>
        <v>0.85</v>
      </c>
      <c r="D258" s="6">
        <f t="shared" si="50"/>
        <v>6263.9250000000002</v>
      </c>
      <c r="E258" s="6">
        <f t="shared" si="62"/>
        <v>27563.924999999999</v>
      </c>
      <c r="F258" s="6">
        <f t="shared" si="51"/>
        <v>16613.924999999999</v>
      </c>
      <c r="G258" s="8">
        <f t="shared" si="52"/>
        <v>0.15</v>
      </c>
      <c r="H258" s="6">
        <f t="shared" si="53"/>
        <v>2067.0887499999999</v>
      </c>
      <c r="I258" s="9">
        <f t="shared" si="54"/>
        <v>0.27750000000000002</v>
      </c>
      <c r="J258" s="6">
        <f t="shared" si="55"/>
        <v>45253.911249999997</v>
      </c>
      <c r="K258" s="10">
        <f t="shared" si="56"/>
        <v>47321</v>
      </c>
      <c r="L258" s="1" t="str">
        <f t="shared" si="57"/>
        <v/>
      </c>
      <c r="M258" s="1" t="str">
        <f t="shared" si="58"/>
        <v/>
      </c>
      <c r="N258" s="8" t="str">
        <f t="shared" si="59"/>
        <v/>
      </c>
      <c r="O258" s="59" t="str">
        <f t="shared" si="60"/>
        <v/>
      </c>
    </row>
    <row r="259" spans="1:15" s="1" customFormat="1">
      <c r="A259" s="6">
        <f t="shared" si="61"/>
        <v>21400</v>
      </c>
      <c r="B259" s="6">
        <f t="shared" si="48"/>
        <v>34410.5</v>
      </c>
      <c r="C259" s="8">
        <f t="shared" si="49"/>
        <v>0.85</v>
      </c>
      <c r="D259" s="6">
        <f t="shared" si="50"/>
        <v>6348.9250000000002</v>
      </c>
      <c r="E259" s="6">
        <f t="shared" si="62"/>
        <v>27748.924999999999</v>
      </c>
      <c r="F259" s="6">
        <f t="shared" si="51"/>
        <v>16798.924999999999</v>
      </c>
      <c r="G259" s="8">
        <f t="shared" si="52"/>
        <v>0.15</v>
      </c>
      <c r="H259" s="6">
        <f t="shared" si="53"/>
        <v>2094.8387499999999</v>
      </c>
      <c r="I259" s="9">
        <f t="shared" si="54"/>
        <v>0.27750000000000002</v>
      </c>
      <c r="J259" s="6">
        <f t="shared" si="55"/>
        <v>45326.161249999997</v>
      </c>
      <c r="K259" s="10">
        <f t="shared" si="56"/>
        <v>47421</v>
      </c>
      <c r="L259" s="1" t="str">
        <f t="shared" si="57"/>
        <v/>
      </c>
      <c r="M259" s="1" t="str">
        <f t="shared" si="58"/>
        <v/>
      </c>
      <c r="N259" s="8" t="str">
        <f t="shared" si="59"/>
        <v/>
      </c>
      <c r="O259" s="59" t="str">
        <f t="shared" si="60"/>
        <v/>
      </c>
    </row>
    <row r="260" spans="1:15" s="1" customFormat="1">
      <c r="A260" s="6">
        <f t="shared" si="61"/>
        <v>21500</v>
      </c>
      <c r="B260" s="6">
        <f t="shared" si="48"/>
        <v>34510.5</v>
      </c>
      <c r="C260" s="8">
        <f t="shared" si="49"/>
        <v>0.85</v>
      </c>
      <c r="D260" s="6">
        <f t="shared" si="50"/>
        <v>6433.9250000000002</v>
      </c>
      <c r="E260" s="6">
        <f t="shared" si="62"/>
        <v>27933.924999999999</v>
      </c>
      <c r="F260" s="6">
        <f t="shared" si="51"/>
        <v>16983.924999999999</v>
      </c>
      <c r="G260" s="8">
        <f t="shared" si="52"/>
        <v>0.15</v>
      </c>
      <c r="H260" s="6">
        <f t="shared" si="53"/>
        <v>2122.5887499999999</v>
      </c>
      <c r="I260" s="9">
        <f t="shared" si="54"/>
        <v>0.27750000000000002</v>
      </c>
      <c r="J260" s="6">
        <f t="shared" si="55"/>
        <v>45398.411249999997</v>
      </c>
      <c r="K260" s="10">
        <f t="shared" si="56"/>
        <v>47521</v>
      </c>
      <c r="L260" s="1" t="str">
        <f t="shared" si="57"/>
        <v/>
      </c>
      <c r="M260" s="1" t="str">
        <f t="shared" si="58"/>
        <v/>
      </c>
      <c r="N260" s="8" t="str">
        <f t="shared" si="59"/>
        <v/>
      </c>
      <c r="O260" s="59" t="str">
        <f t="shared" si="60"/>
        <v/>
      </c>
    </row>
    <row r="261" spans="1:15" s="1" customFormat="1">
      <c r="A261" s="6">
        <f t="shared" si="61"/>
        <v>21600</v>
      </c>
      <c r="B261" s="6">
        <f t="shared" si="48"/>
        <v>34610.5</v>
      </c>
      <c r="C261" s="8">
        <f t="shared" si="49"/>
        <v>0.85</v>
      </c>
      <c r="D261" s="6">
        <f t="shared" si="50"/>
        <v>6518.9250000000002</v>
      </c>
      <c r="E261" s="6">
        <f t="shared" si="62"/>
        <v>28118.924999999999</v>
      </c>
      <c r="F261" s="6">
        <f t="shared" si="51"/>
        <v>17168.924999999999</v>
      </c>
      <c r="G261" s="8">
        <f t="shared" si="52"/>
        <v>0.15</v>
      </c>
      <c r="H261" s="6">
        <f t="shared" si="53"/>
        <v>2150.3387499999999</v>
      </c>
      <c r="I261" s="9">
        <f t="shared" si="54"/>
        <v>0.27750000000000002</v>
      </c>
      <c r="J261" s="6">
        <f t="shared" si="55"/>
        <v>45470.661249999997</v>
      </c>
      <c r="K261" s="10">
        <f t="shared" si="56"/>
        <v>47621</v>
      </c>
      <c r="L261" s="1" t="str">
        <f t="shared" si="57"/>
        <v/>
      </c>
      <c r="M261" s="1" t="str">
        <f t="shared" si="58"/>
        <v/>
      </c>
      <c r="N261" s="8" t="str">
        <f t="shared" si="59"/>
        <v/>
      </c>
      <c r="O261" s="59" t="str">
        <f t="shared" si="60"/>
        <v/>
      </c>
    </row>
    <row r="262" spans="1:15" s="1" customFormat="1">
      <c r="A262" s="6">
        <f t="shared" si="61"/>
        <v>21700</v>
      </c>
      <c r="B262" s="6">
        <f t="shared" si="48"/>
        <v>34710.5</v>
      </c>
      <c r="C262" s="8">
        <f t="shared" si="49"/>
        <v>0.85</v>
      </c>
      <c r="D262" s="6">
        <f t="shared" si="50"/>
        <v>6603.9250000000002</v>
      </c>
      <c r="E262" s="6">
        <f t="shared" si="62"/>
        <v>28303.924999999999</v>
      </c>
      <c r="F262" s="6">
        <f t="shared" si="51"/>
        <v>17353.924999999999</v>
      </c>
      <c r="G262" s="8">
        <f t="shared" si="52"/>
        <v>0.15</v>
      </c>
      <c r="H262" s="6">
        <f t="shared" si="53"/>
        <v>2178.0887499999999</v>
      </c>
      <c r="I262" s="9">
        <f t="shared" si="54"/>
        <v>0.27750000000000002</v>
      </c>
      <c r="J262" s="6">
        <f t="shared" si="55"/>
        <v>45542.911249999997</v>
      </c>
      <c r="K262" s="10">
        <f t="shared" si="56"/>
        <v>47721</v>
      </c>
      <c r="L262" s="1" t="str">
        <f t="shared" si="57"/>
        <v/>
      </c>
      <c r="M262" s="1" t="str">
        <f t="shared" si="58"/>
        <v/>
      </c>
      <c r="N262" s="8" t="str">
        <f t="shared" si="59"/>
        <v/>
      </c>
      <c r="O262" s="59" t="str">
        <f t="shared" si="60"/>
        <v/>
      </c>
    </row>
    <row r="263" spans="1:15" s="1" customFormat="1">
      <c r="A263" s="6">
        <f t="shared" si="61"/>
        <v>21800</v>
      </c>
      <c r="B263" s="6">
        <f t="shared" si="48"/>
        <v>34810.5</v>
      </c>
      <c r="C263" s="8">
        <f t="shared" si="49"/>
        <v>0.85</v>
      </c>
      <c r="D263" s="6">
        <f t="shared" si="50"/>
        <v>6688.9250000000002</v>
      </c>
      <c r="E263" s="6">
        <f t="shared" si="62"/>
        <v>28488.924999999999</v>
      </c>
      <c r="F263" s="6">
        <f t="shared" si="51"/>
        <v>17538.924999999999</v>
      </c>
      <c r="G263" s="8">
        <f t="shared" si="52"/>
        <v>0.15</v>
      </c>
      <c r="H263" s="6">
        <f t="shared" si="53"/>
        <v>2205.8387499999999</v>
      </c>
      <c r="I263" s="9">
        <f t="shared" si="54"/>
        <v>0.27750000000000002</v>
      </c>
      <c r="J263" s="6">
        <f t="shared" si="55"/>
        <v>45615.161249999997</v>
      </c>
      <c r="K263" s="10">
        <f t="shared" si="56"/>
        <v>47821</v>
      </c>
      <c r="L263" s="1" t="str">
        <f t="shared" si="57"/>
        <v/>
      </c>
      <c r="M263" s="1" t="str">
        <f t="shared" si="58"/>
        <v/>
      </c>
      <c r="N263" s="8" t="str">
        <f t="shared" si="59"/>
        <v/>
      </c>
      <c r="O263" s="59" t="str">
        <f t="shared" si="60"/>
        <v/>
      </c>
    </row>
    <row r="264" spans="1:15" s="1" customFormat="1">
      <c r="A264" s="6">
        <f t="shared" si="61"/>
        <v>21900</v>
      </c>
      <c r="B264" s="6">
        <f t="shared" si="48"/>
        <v>34910.5</v>
      </c>
      <c r="C264" s="8">
        <f t="shared" si="49"/>
        <v>0.85</v>
      </c>
      <c r="D264" s="6">
        <f t="shared" si="50"/>
        <v>6773.9250000000002</v>
      </c>
      <c r="E264" s="6">
        <f t="shared" si="62"/>
        <v>28673.924999999999</v>
      </c>
      <c r="F264" s="6">
        <f t="shared" si="51"/>
        <v>17723.924999999999</v>
      </c>
      <c r="G264" s="8">
        <f t="shared" si="52"/>
        <v>0.15</v>
      </c>
      <c r="H264" s="6">
        <f t="shared" si="53"/>
        <v>2233.5887499999999</v>
      </c>
      <c r="I264" s="9">
        <f t="shared" si="54"/>
        <v>0.27750000000000002</v>
      </c>
      <c r="J264" s="6">
        <f t="shared" si="55"/>
        <v>45687.411249999997</v>
      </c>
      <c r="K264" s="10">
        <f t="shared" si="56"/>
        <v>47921</v>
      </c>
      <c r="L264" s="1" t="str">
        <f t="shared" si="57"/>
        <v/>
      </c>
      <c r="M264" s="1" t="str">
        <f t="shared" si="58"/>
        <v/>
      </c>
      <c r="N264" s="8" t="str">
        <f t="shared" si="59"/>
        <v/>
      </c>
      <c r="O264" s="59" t="str">
        <f t="shared" si="60"/>
        <v/>
      </c>
    </row>
    <row r="265" spans="1:15" s="1" customFormat="1">
      <c r="A265" s="6">
        <f t="shared" si="61"/>
        <v>22000</v>
      </c>
      <c r="B265" s="6">
        <f t="shared" si="48"/>
        <v>35010.5</v>
      </c>
      <c r="C265" s="8">
        <f t="shared" si="49"/>
        <v>0.85</v>
      </c>
      <c r="D265" s="6">
        <f t="shared" si="50"/>
        <v>6858.9250000000002</v>
      </c>
      <c r="E265" s="6">
        <f t="shared" si="62"/>
        <v>28858.924999999999</v>
      </c>
      <c r="F265" s="6">
        <f t="shared" si="51"/>
        <v>17908.924999999999</v>
      </c>
      <c r="G265" s="8">
        <f t="shared" si="52"/>
        <v>0.15</v>
      </c>
      <c r="H265" s="6">
        <f t="shared" si="53"/>
        <v>2261.3387499999999</v>
      </c>
      <c r="I265" s="9">
        <f t="shared" si="54"/>
        <v>0.27750000000000002</v>
      </c>
      <c r="J265" s="6">
        <f t="shared" si="55"/>
        <v>45759.661249999997</v>
      </c>
      <c r="K265" s="10">
        <f t="shared" si="56"/>
        <v>48021</v>
      </c>
      <c r="L265" s="1" t="str">
        <f t="shared" si="57"/>
        <v/>
      </c>
      <c r="M265" s="1" t="str">
        <f t="shared" si="58"/>
        <v/>
      </c>
      <c r="N265" s="8" t="str">
        <f t="shared" si="59"/>
        <v/>
      </c>
      <c r="O265" s="59" t="str">
        <f t="shared" si="60"/>
        <v/>
      </c>
    </row>
    <row r="266" spans="1:15" s="1" customFormat="1">
      <c r="A266" s="6">
        <f t="shared" si="61"/>
        <v>22100</v>
      </c>
      <c r="B266" s="6">
        <f t="shared" si="48"/>
        <v>35110.5</v>
      </c>
      <c r="C266" s="8">
        <f t="shared" si="49"/>
        <v>0.85</v>
      </c>
      <c r="D266" s="6">
        <f t="shared" si="50"/>
        <v>6943.9250000000002</v>
      </c>
      <c r="E266" s="6">
        <f t="shared" si="62"/>
        <v>29043.924999999999</v>
      </c>
      <c r="F266" s="6">
        <f t="shared" si="51"/>
        <v>18093.924999999999</v>
      </c>
      <c r="G266" s="8">
        <f t="shared" si="52"/>
        <v>0.15</v>
      </c>
      <c r="H266" s="6">
        <f t="shared" si="53"/>
        <v>2289.0887499999999</v>
      </c>
      <c r="I266" s="9">
        <f t="shared" si="54"/>
        <v>0.27750000000000002</v>
      </c>
      <c r="J266" s="6">
        <f t="shared" si="55"/>
        <v>45831.911249999997</v>
      </c>
      <c r="K266" s="10">
        <f t="shared" si="56"/>
        <v>48121</v>
      </c>
      <c r="L266" s="1" t="str">
        <f t="shared" si="57"/>
        <v/>
      </c>
      <c r="M266" s="1" t="str">
        <f t="shared" si="58"/>
        <v/>
      </c>
      <c r="N266" s="8" t="str">
        <f t="shared" si="59"/>
        <v/>
      </c>
      <c r="O266" s="59" t="str">
        <f t="shared" si="60"/>
        <v/>
      </c>
    </row>
    <row r="267" spans="1:15" s="1" customFormat="1">
      <c r="A267" s="6">
        <f t="shared" si="61"/>
        <v>22200</v>
      </c>
      <c r="B267" s="6">
        <f t="shared" si="48"/>
        <v>35210.5</v>
      </c>
      <c r="C267" s="8">
        <f t="shared" si="49"/>
        <v>0.85</v>
      </c>
      <c r="D267" s="6">
        <f t="shared" si="50"/>
        <v>7028.9250000000002</v>
      </c>
      <c r="E267" s="6">
        <f t="shared" si="62"/>
        <v>29228.924999999999</v>
      </c>
      <c r="F267" s="6">
        <f t="shared" si="51"/>
        <v>18278.924999999999</v>
      </c>
      <c r="G267" s="8">
        <f t="shared" si="52"/>
        <v>0.15</v>
      </c>
      <c r="H267" s="6">
        <f t="shared" si="53"/>
        <v>2316.8387499999999</v>
      </c>
      <c r="I267" s="9">
        <f t="shared" si="54"/>
        <v>0.27750000000000002</v>
      </c>
      <c r="J267" s="6">
        <f t="shared" si="55"/>
        <v>45904.161249999997</v>
      </c>
      <c r="K267" s="10">
        <f t="shared" si="56"/>
        <v>48221</v>
      </c>
      <c r="L267" s="1" t="str">
        <f t="shared" si="57"/>
        <v/>
      </c>
      <c r="M267" s="1" t="str">
        <f t="shared" si="58"/>
        <v/>
      </c>
      <c r="N267" s="8" t="str">
        <f t="shared" si="59"/>
        <v/>
      </c>
      <c r="O267" s="59" t="str">
        <f t="shared" si="60"/>
        <v/>
      </c>
    </row>
    <row r="268" spans="1:15" s="1" customFormat="1">
      <c r="A268" s="6">
        <f t="shared" si="61"/>
        <v>22300</v>
      </c>
      <c r="B268" s="6">
        <f t="shared" si="48"/>
        <v>35310.5</v>
      </c>
      <c r="C268" s="8">
        <f t="shared" si="49"/>
        <v>0.85</v>
      </c>
      <c r="D268" s="6">
        <f t="shared" si="50"/>
        <v>7113.9250000000002</v>
      </c>
      <c r="E268" s="6">
        <f t="shared" si="62"/>
        <v>29413.924999999999</v>
      </c>
      <c r="F268" s="6">
        <f t="shared" si="51"/>
        <v>18463.924999999999</v>
      </c>
      <c r="G268" s="8">
        <f t="shared" si="52"/>
        <v>0.15</v>
      </c>
      <c r="H268" s="6">
        <f t="shared" si="53"/>
        <v>2344.5887499999999</v>
      </c>
      <c r="I268" s="9">
        <f t="shared" si="54"/>
        <v>0.27750000000000002</v>
      </c>
      <c r="J268" s="6">
        <f t="shared" si="55"/>
        <v>45976.411249999997</v>
      </c>
      <c r="K268" s="10">
        <f t="shared" si="56"/>
        <v>48321</v>
      </c>
      <c r="L268" s="1" t="str">
        <f t="shared" si="57"/>
        <v/>
      </c>
      <c r="M268" s="1" t="str">
        <f t="shared" si="58"/>
        <v/>
      </c>
      <c r="N268" s="8" t="str">
        <f t="shared" si="59"/>
        <v/>
      </c>
      <c r="O268" s="59" t="str">
        <f t="shared" si="60"/>
        <v/>
      </c>
    </row>
    <row r="269" spans="1:15" s="1" customFormat="1">
      <c r="A269" s="6">
        <f t="shared" si="61"/>
        <v>22400</v>
      </c>
      <c r="B269" s="6">
        <f t="shared" si="48"/>
        <v>35410.5</v>
      </c>
      <c r="C269" s="8">
        <f t="shared" si="49"/>
        <v>0.85</v>
      </c>
      <c r="D269" s="6">
        <f t="shared" si="50"/>
        <v>7198.9250000000002</v>
      </c>
      <c r="E269" s="6">
        <f t="shared" si="62"/>
        <v>29598.924999999999</v>
      </c>
      <c r="F269" s="6">
        <f t="shared" si="51"/>
        <v>18648.924999999999</v>
      </c>
      <c r="G269" s="8">
        <f t="shared" si="52"/>
        <v>0.15</v>
      </c>
      <c r="H269" s="6">
        <f t="shared" si="53"/>
        <v>2372.3387499999999</v>
      </c>
      <c r="I269" s="9">
        <f t="shared" si="54"/>
        <v>0.27750000000000002</v>
      </c>
      <c r="J269" s="6">
        <f t="shared" si="55"/>
        <v>46048.661249999997</v>
      </c>
      <c r="K269" s="10">
        <f t="shared" si="56"/>
        <v>48421</v>
      </c>
      <c r="L269" s="1" t="str">
        <f t="shared" si="57"/>
        <v/>
      </c>
      <c r="M269" s="1" t="str">
        <f t="shared" si="58"/>
        <v/>
      </c>
      <c r="N269" s="8" t="str">
        <f t="shared" si="59"/>
        <v/>
      </c>
      <c r="O269" s="59" t="str">
        <f t="shared" si="60"/>
        <v/>
      </c>
    </row>
    <row r="270" spans="1:15" s="1" customFormat="1">
      <c r="A270" s="6">
        <f t="shared" si="61"/>
        <v>22500</v>
      </c>
      <c r="B270" s="6">
        <f t="shared" si="48"/>
        <v>35510.5</v>
      </c>
      <c r="C270" s="8">
        <f t="shared" si="49"/>
        <v>0.85</v>
      </c>
      <c r="D270" s="6">
        <f t="shared" si="50"/>
        <v>7283.9250000000002</v>
      </c>
      <c r="E270" s="6">
        <f t="shared" si="62"/>
        <v>29783.924999999999</v>
      </c>
      <c r="F270" s="6">
        <f t="shared" si="51"/>
        <v>18833.924999999999</v>
      </c>
      <c r="G270" s="8">
        <f t="shared" si="52"/>
        <v>0.15</v>
      </c>
      <c r="H270" s="6">
        <f t="shared" si="53"/>
        <v>2400.0887499999999</v>
      </c>
      <c r="I270" s="9">
        <f t="shared" si="54"/>
        <v>0.27750000000000002</v>
      </c>
      <c r="J270" s="6">
        <f t="shared" si="55"/>
        <v>46120.911249999997</v>
      </c>
      <c r="K270" s="10">
        <f t="shared" si="56"/>
        <v>48521</v>
      </c>
      <c r="L270" s="1" t="str">
        <f t="shared" si="57"/>
        <v/>
      </c>
      <c r="M270" s="1" t="str">
        <f t="shared" si="58"/>
        <v/>
      </c>
      <c r="N270" s="8" t="str">
        <f t="shared" si="59"/>
        <v/>
      </c>
      <c r="O270" s="59" t="str">
        <f t="shared" si="60"/>
        <v/>
      </c>
    </row>
    <row r="271" spans="1:15" s="1" customFormat="1">
      <c r="A271" s="6">
        <f t="shared" si="61"/>
        <v>22600</v>
      </c>
      <c r="B271" s="6">
        <f t="shared" si="48"/>
        <v>35610.5</v>
      </c>
      <c r="C271" s="8">
        <f t="shared" si="49"/>
        <v>0.85</v>
      </c>
      <c r="D271" s="6">
        <f t="shared" si="50"/>
        <v>7368.9250000000002</v>
      </c>
      <c r="E271" s="6">
        <f t="shared" si="62"/>
        <v>29968.924999999999</v>
      </c>
      <c r="F271" s="6">
        <f t="shared" si="51"/>
        <v>19018.924999999999</v>
      </c>
      <c r="G271" s="8">
        <f t="shared" si="52"/>
        <v>0.15</v>
      </c>
      <c r="H271" s="6">
        <f t="shared" si="53"/>
        <v>2427.8387499999999</v>
      </c>
      <c r="I271" s="9">
        <f t="shared" si="54"/>
        <v>0.27750000000000002</v>
      </c>
      <c r="J271" s="6">
        <f t="shared" si="55"/>
        <v>46193.161249999997</v>
      </c>
      <c r="K271" s="10">
        <f t="shared" si="56"/>
        <v>48621</v>
      </c>
      <c r="L271" s="1" t="str">
        <f t="shared" si="57"/>
        <v/>
      </c>
      <c r="M271" s="1" t="str">
        <f t="shared" si="58"/>
        <v/>
      </c>
      <c r="N271" s="8" t="str">
        <f t="shared" si="59"/>
        <v/>
      </c>
      <c r="O271" s="59" t="str">
        <f t="shared" si="60"/>
        <v/>
      </c>
    </row>
    <row r="272" spans="1:15" s="1" customFormat="1">
      <c r="A272" s="6">
        <f t="shared" si="61"/>
        <v>22700</v>
      </c>
      <c r="B272" s="6">
        <f t="shared" si="48"/>
        <v>35710.5</v>
      </c>
      <c r="C272" s="8">
        <f t="shared" si="49"/>
        <v>0.85</v>
      </c>
      <c r="D272" s="6">
        <f t="shared" si="50"/>
        <v>7453.9250000000002</v>
      </c>
      <c r="E272" s="6">
        <f t="shared" si="62"/>
        <v>30153.924999999999</v>
      </c>
      <c r="F272" s="6">
        <f t="shared" si="51"/>
        <v>19203.924999999999</v>
      </c>
      <c r="G272" s="8">
        <f t="shared" si="52"/>
        <v>0.15</v>
      </c>
      <c r="H272" s="6">
        <f t="shared" si="53"/>
        <v>2455.5887499999999</v>
      </c>
      <c r="I272" s="9">
        <f t="shared" si="54"/>
        <v>0.27750000000000002</v>
      </c>
      <c r="J272" s="6">
        <f t="shared" si="55"/>
        <v>46265.411249999997</v>
      </c>
      <c r="K272" s="10">
        <f t="shared" si="56"/>
        <v>48721</v>
      </c>
      <c r="L272" s="1" t="str">
        <f t="shared" si="57"/>
        <v/>
      </c>
      <c r="M272" s="1" t="str">
        <f t="shared" si="58"/>
        <v/>
      </c>
      <c r="N272" s="8" t="str">
        <f t="shared" si="59"/>
        <v/>
      </c>
      <c r="O272" s="59" t="str">
        <f t="shared" si="60"/>
        <v/>
      </c>
    </row>
    <row r="273" spans="1:15" s="1" customFormat="1">
      <c r="A273" s="6">
        <f t="shared" si="61"/>
        <v>22800</v>
      </c>
      <c r="B273" s="6">
        <f t="shared" si="48"/>
        <v>35810.5</v>
      </c>
      <c r="C273" s="8">
        <f t="shared" si="49"/>
        <v>0.85</v>
      </c>
      <c r="D273" s="6">
        <f t="shared" si="50"/>
        <v>7538.9250000000002</v>
      </c>
      <c r="E273" s="6">
        <f t="shared" si="62"/>
        <v>30338.924999999999</v>
      </c>
      <c r="F273" s="6">
        <f t="shared" si="51"/>
        <v>19388.924999999999</v>
      </c>
      <c r="G273" s="8">
        <f t="shared" si="52"/>
        <v>0.15</v>
      </c>
      <c r="H273" s="6">
        <f t="shared" si="53"/>
        <v>2483.3387499999999</v>
      </c>
      <c r="I273" s="9">
        <f t="shared" si="54"/>
        <v>0.27750000000000002</v>
      </c>
      <c r="J273" s="6">
        <f t="shared" si="55"/>
        <v>46337.661249999997</v>
      </c>
      <c r="K273" s="10">
        <f t="shared" si="56"/>
        <v>48821</v>
      </c>
      <c r="L273" s="1" t="str">
        <f t="shared" si="57"/>
        <v/>
      </c>
      <c r="M273" s="1" t="str">
        <f t="shared" si="58"/>
        <v/>
      </c>
      <c r="N273" s="8" t="str">
        <f t="shared" si="59"/>
        <v/>
      </c>
      <c r="O273" s="59" t="str">
        <f t="shared" si="60"/>
        <v/>
      </c>
    </row>
    <row r="274" spans="1:15" s="1" customFormat="1">
      <c r="A274" s="6">
        <f t="shared" si="61"/>
        <v>22900</v>
      </c>
      <c r="B274" s="6">
        <f t="shared" si="48"/>
        <v>35910.5</v>
      </c>
      <c r="C274" s="8">
        <f t="shared" si="49"/>
        <v>0.85</v>
      </c>
      <c r="D274" s="6">
        <f t="shared" si="50"/>
        <v>7623.9250000000002</v>
      </c>
      <c r="E274" s="6">
        <f t="shared" si="62"/>
        <v>30523.924999999999</v>
      </c>
      <c r="F274" s="6">
        <f t="shared" si="51"/>
        <v>19573.924999999999</v>
      </c>
      <c r="G274" s="8">
        <f t="shared" si="52"/>
        <v>0.15</v>
      </c>
      <c r="H274" s="6">
        <f t="shared" si="53"/>
        <v>2511.0887499999999</v>
      </c>
      <c r="I274" s="9">
        <f t="shared" si="54"/>
        <v>0.27750000000000002</v>
      </c>
      <c r="J274" s="6">
        <f t="shared" si="55"/>
        <v>46409.911249999997</v>
      </c>
      <c r="K274" s="10">
        <f t="shared" si="56"/>
        <v>48921</v>
      </c>
      <c r="L274" s="1" t="str">
        <f t="shared" si="57"/>
        <v/>
      </c>
      <c r="M274" s="1" t="str">
        <f t="shared" si="58"/>
        <v/>
      </c>
      <c r="N274" s="8" t="str">
        <f t="shared" si="59"/>
        <v/>
      </c>
      <c r="O274" s="59" t="str">
        <f t="shared" si="60"/>
        <v/>
      </c>
    </row>
    <row r="275" spans="1:15" s="1" customFormat="1">
      <c r="A275" s="6">
        <f t="shared" si="61"/>
        <v>23000</v>
      </c>
      <c r="B275" s="6">
        <f t="shared" si="48"/>
        <v>36010.5</v>
      </c>
      <c r="C275" s="8">
        <f t="shared" si="49"/>
        <v>0.85</v>
      </c>
      <c r="D275" s="6">
        <f t="shared" si="50"/>
        <v>7708.9250000000002</v>
      </c>
      <c r="E275" s="6">
        <f t="shared" si="62"/>
        <v>30708.924999999999</v>
      </c>
      <c r="F275" s="6">
        <f t="shared" si="51"/>
        <v>19758.924999999999</v>
      </c>
      <c r="G275" s="8">
        <f t="shared" si="52"/>
        <v>0.15</v>
      </c>
      <c r="H275" s="6">
        <f t="shared" si="53"/>
        <v>2538.8387499999999</v>
      </c>
      <c r="I275" s="9">
        <f t="shared" si="54"/>
        <v>0.27750000000000002</v>
      </c>
      <c r="J275" s="6">
        <f t="shared" si="55"/>
        <v>46482.161249999997</v>
      </c>
      <c r="K275" s="10">
        <f t="shared" si="56"/>
        <v>49021</v>
      </c>
      <c r="L275" s="1" t="str">
        <f t="shared" si="57"/>
        <v/>
      </c>
      <c r="M275" s="1" t="str">
        <f t="shared" si="58"/>
        <v/>
      </c>
      <c r="N275" s="8" t="str">
        <f t="shared" si="59"/>
        <v/>
      </c>
      <c r="O275" s="59" t="str">
        <f t="shared" si="60"/>
        <v/>
      </c>
    </row>
    <row r="276" spans="1:15" s="1" customFormat="1">
      <c r="A276" s="6">
        <f t="shared" si="61"/>
        <v>23100</v>
      </c>
      <c r="B276" s="6">
        <f t="shared" si="48"/>
        <v>36110.5</v>
      </c>
      <c r="C276" s="8">
        <f t="shared" si="49"/>
        <v>0.85</v>
      </c>
      <c r="D276" s="6">
        <f t="shared" si="50"/>
        <v>7793.9250000000002</v>
      </c>
      <c r="E276" s="6">
        <f t="shared" si="62"/>
        <v>30893.924999999999</v>
      </c>
      <c r="F276" s="6">
        <f t="shared" si="51"/>
        <v>19943.924999999999</v>
      </c>
      <c r="G276" s="8">
        <f t="shared" si="52"/>
        <v>0.15</v>
      </c>
      <c r="H276" s="6">
        <f t="shared" si="53"/>
        <v>2566.5887499999999</v>
      </c>
      <c r="I276" s="9">
        <f t="shared" si="54"/>
        <v>0.27750000000000002</v>
      </c>
      <c r="J276" s="6">
        <f t="shared" si="55"/>
        <v>46554.411249999997</v>
      </c>
      <c r="K276" s="10">
        <f t="shared" si="56"/>
        <v>49121</v>
      </c>
      <c r="L276" s="1" t="str">
        <f t="shared" si="57"/>
        <v/>
      </c>
      <c r="M276" s="1" t="str">
        <f t="shared" si="58"/>
        <v/>
      </c>
      <c r="N276" s="8" t="str">
        <f t="shared" si="59"/>
        <v/>
      </c>
      <c r="O276" s="59" t="str">
        <f t="shared" si="60"/>
        <v/>
      </c>
    </row>
    <row r="277" spans="1:15" s="1" customFormat="1">
      <c r="A277" s="6">
        <f t="shared" si="61"/>
        <v>23200</v>
      </c>
      <c r="B277" s="6">
        <f t="shared" si="48"/>
        <v>36210.5</v>
      </c>
      <c r="C277" s="8">
        <f t="shared" si="49"/>
        <v>0.85</v>
      </c>
      <c r="D277" s="6">
        <f t="shared" si="50"/>
        <v>7878.9250000000002</v>
      </c>
      <c r="E277" s="6">
        <f t="shared" si="62"/>
        <v>31078.924999999999</v>
      </c>
      <c r="F277" s="6">
        <f t="shared" si="51"/>
        <v>20128.924999999999</v>
      </c>
      <c r="G277" s="8">
        <f t="shared" si="52"/>
        <v>0.15</v>
      </c>
      <c r="H277" s="6">
        <f t="shared" si="53"/>
        <v>2594.3387499999999</v>
      </c>
      <c r="I277" s="9">
        <f t="shared" si="54"/>
        <v>0.27750000000000002</v>
      </c>
      <c r="J277" s="6">
        <f t="shared" si="55"/>
        <v>46626.661249999997</v>
      </c>
      <c r="K277" s="10">
        <f t="shared" si="56"/>
        <v>49221</v>
      </c>
      <c r="L277" s="1" t="str">
        <f t="shared" si="57"/>
        <v/>
      </c>
      <c r="M277" s="1" t="str">
        <f t="shared" si="58"/>
        <v/>
      </c>
      <c r="N277" s="8" t="str">
        <f t="shared" si="59"/>
        <v/>
      </c>
      <c r="O277" s="59" t="str">
        <f t="shared" si="60"/>
        <v/>
      </c>
    </row>
    <row r="278" spans="1:15" s="1" customFormat="1">
      <c r="A278" s="6">
        <f t="shared" si="61"/>
        <v>23300</v>
      </c>
      <c r="B278" s="6">
        <f t="shared" si="48"/>
        <v>36310.5</v>
      </c>
      <c r="C278" s="8">
        <f t="shared" si="49"/>
        <v>0.85</v>
      </c>
      <c r="D278" s="6">
        <f t="shared" si="50"/>
        <v>7963.9250000000002</v>
      </c>
      <c r="E278" s="6">
        <f t="shared" si="62"/>
        <v>31263.924999999999</v>
      </c>
      <c r="F278" s="6">
        <f t="shared" si="51"/>
        <v>20313.924999999999</v>
      </c>
      <c r="G278" s="8">
        <f t="shared" si="52"/>
        <v>0.15</v>
      </c>
      <c r="H278" s="6">
        <f t="shared" si="53"/>
        <v>2622.0887499999999</v>
      </c>
      <c r="I278" s="9">
        <f t="shared" si="54"/>
        <v>0.27750000000000002</v>
      </c>
      <c r="J278" s="6">
        <f t="shared" si="55"/>
        <v>46698.911249999997</v>
      </c>
      <c r="K278" s="10">
        <f t="shared" si="56"/>
        <v>49321</v>
      </c>
      <c r="L278" s="1" t="str">
        <f t="shared" si="57"/>
        <v/>
      </c>
      <c r="M278" s="1" t="str">
        <f t="shared" si="58"/>
        <v/>
      </c>
      <c r="N278" s="8" t="str">
        <f t="shared" si="59"/>
        <v/>
      </c>
      <c r="O278" s="59" t="str">
        <f t="shared" si="60"/>
        <v/>
      </c>
    </row>
    <row r="279" spans="1:15" s="1" customFormat="1">
      <c r="A279" s="6">
        <f t="shared" si="61"/>
        <v>23400</v>
      </c>
      <c r="B279" s="6">
        <f t="shared" si="48"/>
        <v>36410.5</v>
      </c>
      <c r="C279" s="8">
        <f t="shared" si="49"/>
        <v>0.85</v>
      </c>
      <c r="D279" s="6">
        <f t="shared" si="50"/>
        <v>8048.9249999999993</v>
      </c>
      <c r="E279" s="6">
        <f t="shared" si="62"/>
        <v>31448.924999999999</v>
      </c>
      <c r="F279" s="6">
        <f t="shared" si="51"/>
        <v>20498.924999999999</v>
      </c>
      <c r="G279" s="8">
        <f t="shared" si="52"/>
        <v>0.15</v>
      </c>
      <c r="H279" s="6">
        <f t="shared" si="53"/>
        <v>2649.8387499999999</v>
      </c>
      <c r="I279" s="9">
        <f t="shared" si="54"/>
        <v>0.27750000000000002</v>
      </c>
      <c r="J279" s="6">
        <f t="shared" si="55"/>
        <v>46771.161249999997</v>
      </c>
      <c r="K279" s="10">
        <f t="shared" si="56"/>
        <v>49421</v>
      </c>
      <c r="L279" s="1" t="str">
        <f t="shared" si="57"/>
        <v/>
      </c>
      <c r="M279" s="1" t="str">
        <f t="shared" si="58"/>
        <v/>
      </c>
      <c r="N279" s="8" t="str">
        <f t="shared" si="59"/>
        <v/>
      </c>
      <c r="O279" s="59" t="str">
        <f t="shared" si="60"/>
        <v/>
      </c>
    </row>
    <row r="280" spans="1:15" s="1" customFormat="1">
      <c r="A280" s="6">
        <f t="shared" si="61"/>
        <v>23500</v>
      </c>
      <c r="B280" s="6">
        <f t="shared" si="48"/>
        <v>36510.5</v>
      </c>
      <c r="C280" s="8">
        <f t="shared" si="49"/>
        <v>0.85</v>
      </c>
      <c r="D280" s="6">
        <f t="shared" si="50"/>
        <v>8133.9249999999993</v>
      </c>
      <c r="E280" s="6">
        <f t="shared" si="62"/>
        <v>31633.924999999999</v>
      </c>
      <c r="F280" s="6">
        <f t="shared" si="51"/>
        <v>20683.924999999999</v>
      </c>
      <c r="G280" s="8">
        <f t="shared" si="52"/>
        <v>0.15</v>
      </c>
      <c r="H280" s="6">
        <f t="shared" si="53"/>
        <v>2677.5887499999999</v>
      </c>
      <c r="I280" s="9">
        <f t="shared" si="54"/>
        <v>0.27750000000000002</v>
      </c>
      <c r="J280" s="6">
        <f t="shared" si="55"/>
        <v>46843.411249999997</v>
      </c>
      <c r="K280" s="10">
        <f t="shared" si="56"/>
        <v>49521</v>
      </c>
      <c r="L280" s="1" t="str">
        <f t="shared" si="57"/>
        <v/>
      </c>
      <c r="M280" s="1" t="str">
        <f t="shared" si="58"/>
        <v/>
      </c>
      <c r="N280" s="8" t="str">
        <f t="shared" si="59"/>
        <v/>
      </c>
      <c r="O280" s="59" t="str">
        <f t="shared" si="60"/>
        <v/>
      </c>
    </row>
    <row r="281" spans="1:15" s="1" customFormat="1">
      <c r="A281" s="6">
        <f t="shared" si="61"/>
        <v>23600</v>
      </c>
      <c r="B281" s="6">
        <f t="shared" si="48"/>
        <v>36610.5</v>
      </c>
      <c r="C281" s="8">
        <f t="shared" si="49"/>
        <v>0.85</v>
      </c>
      <c r="D281" s="6">
        <f t="shared" si="50"/>
        <v>8218.9249999999993</v>
      </c>
      <c r="E281" s="6">
        <f t="shared" si="62"/>
        <v>31818.924999999999</v>
      </c>
      <c r="F281" s="6">
        <f t="shared" si="51"/>
        <v>20868.924999999999</v>
      </c>
      <c r="G281" s="8">
        <f t="shared" si="52"/>
        <v>0.15</v>
      </c>
      <c r="H281" s="6">
        <f t="shared" si="53"/>
        <v>2705.3387499999999</v>
      </c>
      <c r="I281" s="9">
        <f t="shared" si="54"/>
        <v>0.27750000000000002</v>
      </c>
      <c r="J281" s="6">
        <f t="shared" si="55"/>
        <v>46915.661249999997</v>
      </c>
      <c r="K281" s="10">
        <f t="shared" si="56"/>
        <v>49621</v>
      </c>
      <c r="L281" s="1" t="str">
        <f t="shared" si="57"/>
        <v/>
      </c>
      <c r="M281" s="1" t="str">
        <f t="shared" si="58"/>
        <v/>
      </c>
      <c r="N281" s="8" t="str">
        <f t="shared" si="59"/>
        <v/>
      </c>
      <c r="O281" s="59" t="str">
        <f t="shared" si="60"/>
        <v/>
      </c>
    </row>
    <row r="282" spans="1:15" s="1" customFormat="1">
      <c r="A282" s="6">
        <f t="shared" si="61"/>
        <v>23700</v>
      </c>
      <c r="B282" s="6">
        <f t="shared" si="48"/>
        <v>36710.5</v>
      </c>
      <c r="C282" s="8">
        <f t="shared" si="49"/>
        <v>0.85</v>
      </c>
      <c r="D282" s="6">
        <f t="shared" si="50"/>
        <v>8303.9249999999993</v>
      </c>
      <c r="E282" s="6">
        <f t="shared" si="62"/>
        <v>32003.924999999999</v>
      </c>
      <c r="F282" s="6">
        <f t="shared" si="51"/>
        <v>21053.924999999999</v>
      </c>
      <c r="G282" s="8">
        <f t="shared" si="52"/>
        <v>0.15</v>
      </c>
      <c r="H282" s="6">
        <f t="shared" si="53"/>
        <v>2733.0887499999999</v>
      </c>
      <c r="I282" s="9">
        <f t="shared" si="54"/>
        <v>0.27750000000000002</v>
      </c>
      <c r="J282" s="6">
        <f t="shared" si="55"/>
        <v>46987.911249999997</v>
      </c>
      <c r="K282" s="10">
        <f t="shared" si="56"/>
        <v>49721</v>
      </c>
      <c r="L282" s="1" t="str">
        <f t="shared" si="57"/>
        <v/>
      </c>
      <c r="M282" s="1" t="str">
        <f t="shared" si="58"/>
        <v/>
      </c>
      <c r="N282" s="8" t="str">
        <f t="shared" si="59"/>
        <v/>
      </c>
      <c r="O282" s="59" t="str">
        <f t="shared" si="60"/>
        <v/>
      </c>
    </row>
    <row r="283" spans="1:15" s="1" customFormat="1">
      <c r="A283" s="6">
        <f t="shared" si="61"/>
        <v>23800</v>
      </c>
      <c r="B283" s="6">
        <f t="shared" si="48"/>
        <v>36810.5</v>
      </c>
      <c r="C283" s="8">
        <f t="shared" si="49"/>
        <v>0.85</v>
      </c>
      <c r="D283" s="6">
        <f t="shared" si="50"/>
        <v>8388.9249999999993</v>
      </c>
      <c r="E283" s="6">
        <f t="shared" si="62"/>
        <v>32188.924999999999</v>
      </c>
      <c r="F283" s="6">
        <f t="shared" si="51"/>
        <v>21238.924999999999</v>
      </c>
      <c r="G283" s="8">
        <f t="shared" si="52"/>
        <v>0.15</v>
      </c>
      <c r="H283" s="6">
        <f t="shared" si="53"/>
        <v>2760.8387499999999</v>
      </c>
      <c r="I283" s="9">
        <f t="shared" si="54"/>
        <v>0.27750000000000002</v>
      </c>
      <c r="J283" s="6">
        <f t="shared" si="55"/>
        <v>47060.161249999997</v>
      </c>
      <c r="K283" s="10">
        <f t="shared" si="56"/>
        <v>49821</v>
      </c>
      <c r="L283" s="1" t="str">
        <f t="shared" si="57"/>
        <v/>
      </c>
      <c r="M283" s="1" t="str">
        <f t="shared" si="58"/>
        <v/>
      </c>
      <c r="N283" s="8" t="str">
        <f t="shared" si="59"/>
        <v/>
      </c>
      <c r="O283" s="59" t="str">
        <f t="shared" si="60"/>
        <v/>
      </c>
    </row>
    <row r="284" spans="1:15" s="1" customFormat="1">
      <c r="A284" s="6">
        <f t="shared" si="61"/>
        <v>23900</v>
      </c>
      <c r="B284" s="6">
        <f t="shared" si="48"/>
        <v>36910.5</v>
      </c>
      <c r="C284" s="8">
        <f t="shared" si="49"/>
        <v>0.85</v>
      </c>
      <c r="D284" s="6">
        <f t="shared" si="50"/>
        <v>8473.9249999999993</v>
      </c>
      <c r="E284" s="6">
        <f t="shared" si="62"/>
        <v>32373.924999999999</v>
      </c>
      <c r="F284" s="6">
        <f t="shared" si="51"/>
        <v>21423.924999999999</v>
      </c>
      <c r="G284" s="8">
        <f t="shared" si="52"/>
        <v>0.15</v>
      </c>
      <c r="H284" s="6">
        <f t="shared" si="53"/>
        <v>2788.5887499999999</v>
      </c>
      <c r="I284" s="9">
        <f t="shared" si="54"/>
        <v>0.27750000000000002</v>
      </c>
      <c r="J284" s="6">
        <f t="shared" si="55"/>
        <v>47132.411249999997</v>
      </c>
      <c r="K284" s="10">
        <f t="shared" si="56"/>
        <v>49921</v>
      </c>
      <c r="L284" s="1" t="str">
        <f t="shared" si="57"/>
        <v/>
      </c>
      <c r="M284" s="1" t="str">
        <f t="shared" si="58"/>
        <v/>
      </c>
      <c r="N284" s="8" t="str">
        <f t="shared" si="59"/>
        <v/>
      </c>
      <c r="O284" s="59" t="str">
        <f t="shared" si="60"/>
        <v/>
      </c>
    </row>
    <row r="285" spans="1:15" s="1" customFormat="1">
      <c r="A285" s="6">
        <f t="shared" si="61"/>
        <v>24000</v>
      </c>
      <c r="B285" s="6">
        <f t="shared" si="48"/>
        <v>37010.5</v>
      </c>
      <c r="C285" s="8">
        <f t="shared" si="49"/>
        <v>0.85</v>
      </c>
      <c r="D285" s="6">
        <f t="shared" si="50"/>
        <v>8558.9249999999993</v>
      </c>
      <c r="E285" s="6">
        <f t="shared" si="62"/>
        <v>32558.924999999999</v>
      </c>
      <c r="F285" s="6">
        <f t="shared" si="51"/>
        <v>21608.924999999999</v>
      </c>
      <c r="G285" s="8">
        <f t="shared" si="52"/>
        <v>0.15</v>
      </c>
      <c r="H285" s="6">
        <f t="shared" si="53"/>
        <v>2816.3387499999999</v>
      </c>
      <c r="I285" s="9">
        <f t="shared" si="54"/>
        <v>0.27750000000000002</v>
      </c>
      <c r="J285" s="6">
        <f t="shared" si="55"/>
        <v>47204.661249999997</v>
      </c>
      <c r="K285" s="10">
        <f t="shared" si="56"/>
        <v>50021</v>
      </c>
      <c r="L285" s="1" t="str">
        <f t="shared" si="57"/>
        <v/>
      </c>
      <c r="M285" s="1" t="str">
        <f t="shared" si="58"/>
        <v/>
      </c>
      <c r="N285" s="8" t="str">
        <f t="shared" si="59"/>
        <v/>
      </c>
      <c r="O285" s="59" t="str">
        <f t="shared" si="60"/>
        <v/>
      </c>
    </row>
    <row r="286" spans="1:15" s="1" customFormat="1">
      <c r="A286" s="6">
        <f t="shared" si="61"/>
        <v>24100</v>
      </c>
      <c r="B286" s="6">
        <f t="shared" si="48"/>
        <v>37110.5</v>
      </c>
      <c r="C286" s="8">
        <f t="shared" si="49"/>
        <v>0.85</v>
      </c>
      <c r="D286" s="6">
        <f t="shared" si="50"/>
        <v>8643.9249999999993</v>
      </c>
      <c r="E286" s="6">
        <f t="shared" si="62"/>
        <v>32743.924999999999</v>
      </c>
      <c r="F286" s="6">
        <f t="shared" si="51"/>
        <v>21793.924999999999</v>
      </c>
      <c r="G286" s="8">
        <f t="shared" si="52"/>
        <v>0.15</v>
      </c>
      <c r="H286" s="6">
        <f t="shared" si="53"/>
        <v>2844.0887499999999</v>
      </c>
      <c r="I286" s="9">
        <f t="shared" si="54"/>
        <v>0.27750000000000002</v>
      </c>
      <c r="J286" s="6">
        <f t="shared" si="55"/>
        <v>47276.911249999997</v>
      </c>
      <c r="K286" s="10">
        <f t="shared" si="56"/>
        <v>50121</v>
      </c>
      <c r="L286" s="1" t="str">
        <f t="shared" si="57"/>
        <v/>
      </c>
      <c r="M286" s="1" t="str">
        <f t="shared" si="58"/>
        <v/>
      </c>
      <c r="N286" s="8" t="str">
        <f t="shared" si="59"/>
        <v/>
      </c>
      <c r="O286" s="59" t="str">
        <f t="shared" si="60"/>
        <v/>
      </c>
    </row>
    <row r="287" spans="1:15" s="1" customFormat="1">
      <c r="A287" s="6">
        <f t="shared" si="61"/>
        <v>24200</v>
      </c>
      <c r="B287" s="6">
        <f t="shared" si="48"/>
        <v>37210.5</v>
      </c>
      <c r="C287" s="8">
        <f t="shared" si="49"/>
        <v>0.85</v>
      </c>
      <c r="D287" s="6">
        <f t="shared" si="50"/>
        <v>8728.9249999999993</v>
      </c>
      <c r="E287" s="6">
        <f t="shared" si="62"/>
        <v>32928.925000000003</v>
      </c>
      <c r="F287" s="6">
        <f t="shared" si="51"/>
        <v>21978.925000000003</v>
      </c>
      <c r="G287" s="8">
        <f t="shared" si="52"/>
        <v>0.15</v>
      </c>
      <c r="H287" s="6">
        <f t="shared" si="53"/>
        <v>2871.8387500000003</v>
      </c>
      <c r="I287" s="9">
        <f t="shared" si="54"/>
        <v>0.27750000000000002</v>
      </c>
      <c r="J287" s="6">
        <f t="shared" si="55"/>
        <v>47349.161249999997</v>
      </c>
      <c r="K287" s="10">
        <f t="shared" si="56"/>
        <v>50221</v>
      </c>
      <c r="L287" s="1" t="str">
        <f t="shared" si="57"/>
        <v/>
      </c>
      <c r="M287" s="1" t="str">
        <f t="shared" si="58"/>
        <v/>
      </c>
      <c r="N287" s="8" t="str">
        <f t="shared" si="59"/>
        <v/>
      </c>
      <c r="O287" s="59" t="str">
        <f t="shared" si="60"/>
        <v/>
      </c>
    </row>
    <row r="288" spans="1:15" s="1" customFormat="1">
      <c r="A288" s="6">
        <f t="shared" si="61"/>
        <v>24300</v>
      </c>
      <c r="B288" s="6">
        <f t="shared" si="48"/>
        <v>37310.5</v>
      </c>
      <c r="C288" s="8">
        <f t="shared" si="49"/>
        <v>0.85</v>
      </c>
      <c r="D288" s="6">
        <f t="shared" si="50"/>
        <v>8813.9249999999993</v>
      </c>
      <c r="E288" s="6">
        <f t="shared" si="62"/>
        <v>33113.925000000003</v>
      </c>
      <c r="F288" s="6">
        <f t="shared" si="51"/>
        <v>22163.925000000003</v>
      </c>
      <c r="G288" s="8">
        <f t="shared" si="52"/>
        <v>0.15</v>
      </c>
      <c r="H288" s="6">
        <f t="shared" si="53"/>
        <v>2899.5887500000003</v>
      </c>
      <c r="I288" s="9">
        <f t="shared" si="54"/>
        <v>0.27750000000000002</v>
      </c>
      <c r="J288" s="6">
        <f t="shared" si="55"/>
        <v>47421.411249999997</v>
      </c>
      <c r="K288" s="10">
        <f t="shared" si="56"/>
        <v>50321</v>
      </c>
      <c r="L288" s="1" t="str">
        <f t="shared" si="57"/>
        <v/>
      </c>
      <c r="M288" s="1" t="str">
        <f t="shared" si="58"/>
        <v/>
      </c>
      <c r="N288" s="8" t="str">
        <f t="shared" si="59"/>
        <v/>
      </c>
      <c r="O288" s="59" t="str">
        <f t="shared" si="60"/>
        <v/>
      </c>
    </row>
    <row r="289" spans="1:15" s="1" customFormat="1">
      <c r="A289" s="6">
        <f t="shared" si="61"/>
        <v>24400</v>
      </c>
      <c r="B289" s="6">
        <f t="shared" si="48"/>
        <v>37410.5</v>
      </c>
      <c r="C289" s="8">
        <f t="shared" si="49"/>
        <v>0.85</v>
      </c>
      <c r="D289" s="6">
        <f t="shared" si="50"/>
        <v>8898.9249999999993</v>
      </c>
      <c r="E289" s="6">
        <f t="shared" si="62"/>
        <v>33298.925000000003</v>
      </c>
      <c r="F289" s="6">
        <f t="shared" si="51"/>
        <v>22348.925000000003</v>
      </c>
      <c r="G289" s="8">
        <f t="shared" si="52"/>
        <v>0.15</v>
      </c>
      <c r="H289" s="6">
        <f t="shared" si="53"/>
        <v>2927.3387500000003</v>
      </c>
      <c r="I289" s="9">
        <f t="shared" si="54"/>
        <v>0.27750000000000002</v>
      </c>
      <c r="J289" s="6">
        <f t="shared" si="55"/>
        <v>47493.661249999997</v>
      </c>
      <c r="K289" s="10">
        <f t="shared" si="56"/>
        <v>50421</v>
      </c>
      <c r="L289" s="1" t="str">
        <f t="shared" si="57"/>
        <v/>
      </c>
      <c r="M289" s="1" t="str">
        <f t="shared" si="58"/>
        <v/>
      </c>
      <c r="N289" s="8" t="str">
        <f t="shared" si="59"/>
        <v/>
      </c>
      <c r="O289" s="59" t="str">
        <f t="shared" si="60"/>
        <v/>
      </c>
    </row>
    <row r="290" spans="1:15" s="1" customFormat="1">
      <c r="A290" s="6">
        <f t="shared" si="61"/>
        <v>24500</v>
      </c>
      <c r="B290" s="6">
        <f t="shared" si="48"/>
        <v>37510.5</v>
      </c>
      <c r="C290" s="8">
        <f t="shared" si="49"/>
        <v>0.85</v>
      </c>
      <c r="D290" s="6">
        <f t="shared" si="50"/>
        <v>8983.9249999999993</v>
      </c>
      <c r="E290" s="6">
        <f t="shared" si="62"/>
        <v>33483.925000000003</v>
      </c>
      <c r="F290" s="6">
        <f t="shared" si="51"/>
        <v>22533.925000000003</v>
      </c>
      <c r="G290" s="8">
        <f t="shared" si="52"/>
        <v>0.15</v>
      </c>
      <c r="H290" s="6">
        <f t="shared" si="53"/>
        <v>2955.0887500000003</v>
      </c>
      <c r="I290" s="9">
        <f t="shared" si="54"/>
        <v>0.27750000000000002</v>
      </c>
      <c r="J290" s="6">
        <f t="shared" si="55"/>
        <v>47565.911249999997</v>
      </c>
      <c r="K290" s="10">
        <f t="shared" si="56"/>
        <v>50521</v>
      </c>
      <c r="L290" s="1" t="str">
        <f t="shared" si="57"/>
        <v/>
      </c>
      <c r="M290" s="1" t="str">
        <f t="shared" si="58"/>
        <v/>
      </c>
      <c r="N290" s="8" t="str">
        <f t="shared" si="59"/>
        <v/>
      </c>
      <c r="O290" s="59" t="str">
        <f t="shared" si="60"/>
        <v/>
      </c>
    </row>
    <row r="291" spans="1:15" s="1" customFormat="1">
      <c r="A291" s="6">
        <f t="shared" si="61"/>
        <v>24600</v>
      </c>
      <c r="B291" s="6">
        <f t="shared" si="48"/>
        <v>37610.5</v>
      </c>
      <c r="C291" s="8">
        <f t="shared" si="49"/>
        <v>0.85</v>
      </c>
      <c r="D291" s="6">
        <f t="shared" si="50"/>
        <v>9068.9249999999993</v>
      </c>
      <c r="E291" s="6">
        <f t="shared" si="62"/>
        <v>33668.925000000003</v>
      </c>
      <c r="F291" s="6">
        <f t="shared" si="51"/>
        <v>22718.925000000003</v>
      </c>
      <c r="G291" s="8">
        <f t="shared" si="52"/>
        <v>0.15</v>
      </c>
      <c r="H291" s="6">
        <f t="shared" si="53"/>
        <v>2982.8387500000003</v>
      </c>
      <c r="I291" s="9">
        <f t="shared" si="54"/>
        <v>0.27750000000000002</v>
      </c>
      <c r="J291" s="6">
        <f t="shared" si="55"/>
        <v>47638.161249999997</v>
      </c>
      <c r="K291" s="10">
        <f t="shared" si="56"/>
        <v>50621</v>
      </c>
      <c r="L291" s="1" t="str">
        <f t="shared" si="57"/>
        <v/>
      </c>
      <c r="M291" s="1" t="str">
        <f t="shared" si="58"/>
        <v/>
      </c>
      <c r="N291" s="8" t="str">
        <f t="shared" si="59"/>
        <v/>
      </c>
      <c r="O291" s="59" t="str">
        <f t="shared" si="60"/>
        <v/>
      </c>
    </row>
    <row r="292" spans="1:15" s="1" customFormat="1">
      <c r="A292" s="6">
        <f t="shared" si="61"/>
        <v>24700</v>
      </c>
      <c r="B292" s="6">
        <f t="shared" si="48"/>
        <v>37710.5</v>
      </c>
      <c r="C292" s="8">
        <f t="shared" si="49"/>
        <v>0.85</v>
      </c>
      <c r="D292" s="6">
        <f t="shared" si="50"/>
        <v>9153.9249999999993</v>
      </c>
      <c r="E292" s="6">
        <f t="shared" si="62"/>
        <v>33853.925000000003</v>
      </c>
      <c r="F292" s="6">
        <f t="shared" si="51"/>
        <v>22903.925000000003</v>
      </c>
      <c r="G292" s="8">
        <f t="shared" si="52"/>
        <v>0.15</v>
      </c>
      <c r="H292" s="6">
        <f t="shared" si="53"/>
        <v>3010.5887500000003</v>
      </c>
      <c r="I292" s="9">
        <f t="shared" si="54"/>
        <v>0.27750000000000002</v>
      </c>
      <c r="J292" s="6">
        <f t="shared" si="55"/>
        <v>47710.411249999997</v>
      </c>
      <c r="K292" s="10">
        <f t="shared" si="56"/>
        <v>50721</v>
      </c>
      <c r="L292" s="1" t="str">
        <f t="shared" si="57"/>
        <v/>
      </c>
      <c r="M292" s="1" t="str">
        <f t="shared" si="58"/>
        <v/>
      </c>
      <c r="N292" s="8" t="str">
        <f t="shared" si="59"/>
        <v/>
      </c>
      <c r="O292" s="59" t="str">
        <f t="shared" si="60"/>
        <v/>
      </c>
    </row>
    <row r="293" spans="1:15" s="1" customFormat="1">
      <c r="A293" s="6">
        <f t="shared" si="61"/>
        <v>24800</v>
      </c>
      <c r="B293" s="6">
        <f t="shared" si="48"/>
        <v>37810.5</v>
      </c>
      <c r="C293" s="8">
        <f t="shared" si="49"/>
        <v>0.85</v>
      </c>
      <c r="D293" s="6">
        <f t="shared" si="50"/>
        <v>9238.9249999999993</v>
      </c>
      <c r="E293" s="6">
        <f t="shared" si="62"/>
        <v>34038.925000000003</v>
      </c>
      <c r="F293" s="6">
        <f t="shared" si="51"/>
        <v>23088.925000000003</v>
      </c>
      <c r="G293" s="8">
        <f t="shared" si="52"/>
        <v>0.15</v>
      </c>
      <c r="H293" s="6">
        <f t="shared" si="53"/>
        <v>3038.3387500000003</v>
      </c>
      <c r="I293" s="9">
        <f t="shared" si="54"/>
        <v>0.27750000000000002</v>
      </c>
      <c r="J293" s="6">
        <f t="shared" si="55"/>
        <v>47782.661249999997</v>
      </c>
      <c r="K293" s="10">
        <f t="shared" si="56"/>
        <v>50821</v>
      </c>
      <c r="L293" s="1" t="str">
        <f t="shared" si="57"/>
        <v/>
      </c>
      <c r="M293" s="1" t="str">
        <f t="shared" si="58"/>
        <v/>
      </c>
      <c r="N293" s="8" t="str">
        <f t="shared" si="59"/>
        <v/>
      </c>
      <c r="O293" s="59" t="str">
        <f t="shared" si="60"/>
        <v/>
      </c>
    </row>
    <row r="294" spans="1:15" s="1" customFormat="1">
      <c r="A294" s="6">
        <f t="shared" si="61"/>
        <v>24900</v>
      </c>
      <c r="B294" s="6">
        <f t="shared" si="48"/>
        <v>37910.5</v>
      </c>
      <c r="C294" s="8">
        <f t="shared" si="49"/>
        <v>0.85</v>
      </c>
      <c r="D294" s="6">
        <f t="shared" si="50"/>
        <v>9323.9249999999993</v>
      </c>
      <c r="E294" s="6">
        <f t="shared" si="62"/>
        <v>34223.925000000003</v>
      </c>
      <c r="F294" s="6">
        <f t="shared" si="51"/>
        <v>23273.925000000003</v>
      </c>
      <c r="G294" s="8">
        <f t="shared" si="52"/>
        <v>0.15</v>
      </c>
      <c r="H294" s="6">
        <f t="shared" si="53"/>
        <v>3066.0887500000003</v>
      </c>
      <c r="I294" s="9">
        <f t="shared" si="54"/>
        <v>0.27750000000000002</v>
      </c>
      <c r="J294" s="6">
        <f t="shared" si="55"/>
        <v>47854.911249999997</v>
      </c>
      <c r="K294" s="10">
        <f t="shared" si="56"/>
        <v>50921</v>
      </c>
      <c r="L294" s="1" t="str">
        <f t="shared" si="57"/>
        <v/>
      </c>
      <c r="M294" s="1" t="str">
        <f t="shared" si="58"/>
        <v/>
      </c>
      <c r="N294" s="8" t="str">
        <f t="shared" si="59"/>
        <v/>
      </c>
      <c r="O294" s="59" t="str">
        <f t="shared" si="60"/>
        <v/>
      </c>
    </row>
    <row r="295" spans="1:15" s="1" customFormat="1">
      <c r="A295" s="6">
        <f t="shared" si="61"/>
        <v>25000</v>
      </c>
      <c r="B295" s="6">
        <f t="shared" si="48"/>
        <v>38010.5</v>
      </c>
      <c r="C295" s="8">
        <f t="shared" si="49"/>
        <v>0.85</v>
      </c>
      <c r="D295" s="6">
        <f t="shared" si="50"/>
        <v>9408.9249999999993</v>
      </c>
      <c r="E295" s="6">
        <f t="shared" si="62"/>
        <v>34408.925000000003</v>
      </c>
      <c r="F295" s="6">
        <f t="shared" si="51"/>
        <v>23458.925000000003</v>
      </c>
      <c r="G295" s="8">
        <f t="shared" si="52"/>
        <v>0.15</v>
      </c>
      <c r="H295" s="6">
        <f t="shared" si="53"/>
        <v>3093.8387500000003</v>
      </c>
      <c r="I295" s="9">
        <f t="shared" si="54"/>
        <v>0.27750000000000002</v>
      </c>
      <c r="J295" s="6">
        <f t="shared" si="55"/>
        <v>47927.161249999997</v>
      </c>
      <c r="K295" s="10">
        <f t="shared" si="56"/>
        <v>51021</v>
      </c>
      <c r="L295" s="1" t="str">
        <f t="shared" si="57"/>
        <v/>
      </c>
      <c r="M295" s="1" t="str">
        <f t="shared" si="58"/>
        <v/>
      </c>
      <c r="N295" s="8" t="str">
        <f t="shared" si="59"/>
        <v/>
      </c>
      <c r="O295" s="59" t="str">
        <f t="shared" si="60"/>
        <v/>
      </c>
    </row>
    <row r="296" spans="1:15" s="1" customFormat="1">
      <c r="A296" s="6">
        <f t="shared" si="61"/>
        <v>25100</v>
      </c>
      <c r="B296" s="6">
        <f t="shared" si="48"/>
        <v>38110.5</v>
      </c>
      <c r="C296" s="8">
        <f t="shared" si="49"/>
        <v>0.85</v>
      </c>
      <c r="D296" s="6">
        <f t="shared" si="50"/>
        <v>9493.9249999999993</v>
      </c>
      <c r="E296" s="6">
        <f t="shared" si="62"/>
        <v>34593.925000000003</v>
      </c>
      <c r="F296" s="6">
        <f t="shared" si="51"/>
        <v>23643.925000000003</v>
      </c>
      <c r="G296" s="8">
        <f t="shared" si="52"/>
        <v>0.15</v>
      </c>
      <c r="H296" s="6">
        <f t="shared" si="53"/>
        <v>3121.5887500000003</v>
      </c>
      <c r="I296" s="9">
        <f t="shared" si="54"/>
        <v>0.27750000000000002</v>
      </c>
      <c r="J296" s="6">
        <f t="shared" si="55"/>
        <v>47999.411249999997</v>
      </c>
      <c r="K296" s="10">
        <f t="shared" si="56"/>
        <v>51121</v>
      </c>
      <c r="L296" s="1" t="str">
        <f t="shared" si="57"/>
        <v/>
      </c>
      <c r="M296" s="1" t="str">
        <f t="shared" si="58"/>
        <v/>
      </c>
      <c r="N296" s="8" t="str">
        <f t="shared" si="59"/>
        <v/>
      </c>
      <c r="O296" s="59" t="str">
        <f t="shared" si="60"/>
        <v/>
      </c>
    </row>
    <row r="297" spans="1:15" s="1" customFormat="1">
      <c r="A297" s="6">
        <f t="shared" si="61"/>
        <v>25200</v>
      </c>
      <c r="B297" s="6">
        <f t="shared" si="48"/>
        <v>38210.5</v>
      </c>
      <c r="C297" s="8">
        <f t="shared" si="49"/>
        <v>0.85</v>
      </c>
      <c r="D297" s="6">
        <f t="shared" si="50"/>
        <v>9578.9249999999993</v>
      </c>
      <c r="E297" s="6">
        <f t="shared" si="62"/>
        <v>34778.925000000003</v>
      </c>
      <c r="F297" s="6">
        <f t="shared" si="51"/>
        <v>23828.925000000003</v>
      </c>
      <c r="G297" s="8">
        <f t="shared" si="52"/>
        <v>0.15</v>
      </c>
      <c r="H297" s="6">
        <f t="shared" si="53"/>
        <v>3149.3387500000003</v>
      </c>
      <c r="I297" s="9">
        <f t="shared" si="54"/>
        <v>0.27750000000000002</v>
      </c>
      <c r="J297" s="6">
        <f t="shared" si="55"/>
        <v>48071.661249999997</v>
      </c>
      <c r="K297" s="10">
        <f t="shared" si="56"/>
        <v>51221</v>
      </c>
      <c r="L297" s="1" t="str">
        <f t="shared" si="57"/>
        <v/>
      </c>
      <c r="M297" s="1" t="str">
        <f t="shared" si="58"/>
        <v/>
      </c>
      <c r="N297" s="8" t="str">
        <f t="shared" si="59"/>
        <v/>
      </c>
      <c r="O297" s="59" t="str">
        <f t="shared" si="60"/>
        <v/>
      </c>
    </row>
    <row r="298" spans="1:15" s="1" customFormat="1">
      <c r="A298" s="6">
        <f t="shared" si="61"/>
        <v>25300</v>
      </c>
      <c r="B298" s="6">
        <f t="shared" si="48"/>
        <v>38310.5</v>
      </c>
      <c r="C298" s="8">
        <f t="shared" si="49"/>
        <v>0.85</v>
      </c>
      <c r="D298" s="6">
        <f t="shared" si="50"/>
        <v>9663.9249999999993</v>
      </c>
      <c r="E298" s="6">
        <f t="shared" si="62"/>
        <v>34963.925000000003</v>
      </c>
      <c r="F298" s="6">
        <f t="shared" si="51"/>
        <v>24013.925000000003</v>
      </c>
      <c r="G298" s="8">
        <f t="shared" si="52"/>
        <v>0.15</v>
      </c>
      <c r="H298" s="6">
        <f t="shared" si="53"/>
        <v>3177.0887500000003</v>
      </c>
      <c r="I298" s="9">
        <f t="shared" si="54"/>
        <v>0.27750000000000002</v>
      </c>
      <c r="J298" s="6">
        <f t="shared" si="55"/>
        <v>48143.911249999997</v>
      </c>
      <c r="K298" s="10">
        <f t="shared" si="56"/>
        <v>51321</v>
      </c>
      <c r="L298" s="1" t="str">
        <f t="shared" si="57"/>
        <v/>
      </c>
      <c r="M298" s="1" t="str">
        <f t="shared" si="58"/>
        <v/>
      </c>
      <c r="N298" s="8" t="str">
        <f t="shared" si="59"/>
        <v/>
      </c>
      <c r="O298" s="59" t="str">
        <f t="shared" si="60"/>
        <v/>
      </c>
    </row>
    <row r="299" spans="1:15" s="1" customFormat="1">
      <c r="A299" s="6">
        <f t="shared" si="61"/>
        <v>25400</v>
      </c>
      <c r="B299" s="6">
        <f t="shared" si="48"/>
        <v>38410.5</v>
      </c>
      <c r="C299" s="8">
        <f t="shared" si="49"/>
        <v>0.85</v>
      </c>
      <c r="D299" s="6">
        <f t="shared" si="50"/>
        <v>9748.9249999999993</v>
      </c>
      <c r="E299" s="6">
        <f t="shared" si="62"/>
        <v>35148.925000000003</v>
      </c>
      <c r="F299" s="6">
        <f t="shared" si="51"/>
        <v>24198.925000000003</v>
      </c>
      <c r="G299" s="8">
        <f t="shared" si="52"/>
        <v>0.15</v>
      </c>
      <c r="H299" s="6">
        <f t="shared" si="53"/>
        <v>3204.8387500000003</v>
      </c>
      <c r="I299" s="9">
        <f t="shared" si="54"/>
        <v>0.27750000000000002</v>
      </c>
      <c r="J299" s="6">
        <f t="shared" si="55"/>
        <v>48216.161249999997</v>
      </c>
      <c r="K299" s="10">
        <f t="shared" si="56"/>
        <v>51421</v>
      </c>
      <c r="L299" s="1" t="str">
        <f t="shared" si="57"/>
        <v/>
      </c>
      <c r="M299" s="1" t="str">
        <f t="shared" si="58"/>
        <v/>
      </c>
      <c r="N299" s="8" t="str">
        <f t="shared" si="59"/>
        <v/>
      </c>
      <c r="O299" s="59" t="str">
        <f t="shared" si="60"/>
        <v/>
      </c>
    </row>
    <row r="300" spans="1:15" s="1" customFormat="1">
      <c r="A300" s="6">
        <f t="shared" si="61"/>
        <v>25500</v>
      </c>
      <c r="B300" s="6">
        <f t="shared" si="48"/>
        <v>38510.5</v>
      </c>
      <c r="C300" s="8">
        <f t="shared" si="49"/>
        <v>0.85</v>
      </c>
      <c r="D300" s="6">
        <f t="shared" si="50"/>
        <v>9833.9249999999993</v>
      </c>
      <c r="E300" s="6">
        <f t="shared" si="62"/>
        <v>35333.925000000003</v>
      </c>
      <c r="F300" s="6">
        <f t="shared" si="51"/>
        <v>24383.925000000003</v>
      </c>
      <c r="G300" s="8">
        <f t="shared" si="52"/>
        <v>0.15</v>
      </c>
      <c r="H300" s="6">
        <f t="shared" si="53"/>
        <v>3232.5887500000003</v>
      </c>
      <c r="I300" s="9">
        <f t="shared" si="54"/>
        <v>0.27750000000000002</v>
      </c>
      <c r="J300" s="6">
        <f t="shared" si="55"/>
        <v>48288.411249999997</v>
      </c>
      <c r="K300" s="10">
        <f t="shared" si="56"/>
        <v>51521</v>
      </c>
      <c r="L300" s="1" t="str">
        <f t="shared" si="57"/>
        <v/>
      </c>
      <c r="M300" s="1" t="str">
        <f t="shared" si="58"/>
        <v/>
      </c>
      <c r="N300" s="8" t="str">
        <f t="shared" si="59"/>
        <v/>
      </c>
      <c r="O300" s="59" t="str">
        <f t="shared" si="60"/>
        <v/>
      </c>
    </row>
    <row r="301" spans="1:15" s="1" customFormat="1">
      <c r="A301" s="6">
        <f t="shared" si="61"/>
        <v>25600</v>
      </c>
      <c r="B301" s="6">
        <f t="shared" ref="B301:B364" si="63">B$38/2+A301</f>
        <v>38610.5</v>
      </c>
      <c r="C301" s="8">
        <f t="shared" ref="C301:C364" si="64">IF(B301&lt;C$38,0,IF(B301&lt;C$39,50%,85%))</f>
        <v>0.85</v>
      </c>
      <c r="D301" s="6">
        <f t="shared" ref="D301:D364" si="65">IF((B301-C$39)*0.85+6000&lt;D$40,IF(C301=0,0,IF(C301=0.5,(B301-C$38)*0.5,(B301-C$39)*0.85+6000)),D$40)</f>
        <v>9918.9249999999993</v>
      </c>
      <c r="E301" s="6">
        <f t="shared" si="62"/>
        <v>35518.925000000003</v>
      </c>
      <c r="F301" s="6">
        <f t="shared" ref="F301:F364" si="66">IF(E301&gt;G$40,E301-G$40,0)</f>
        <v>24568.925000000003</v>
      </c>
      <c r="G301" s="8">
        <f t="shared" ref="G301:G364" si="67">IF(F301=0,0,IF(F301&lt;H$38,0.1,IF(F301&lt;H$39,0.15,0.25)))</f>
        <v>0.15</v>
      </c>
      <c r="H301" s="6">
        <f t="shared" ref="H301:H364" si="68">IF(G301&lt;0.15,F301*0.1,IF(G301=0.15,(F301-H$38)*0.15+I$38,(F301-H$39)*0.25+I$39))</f>
        <v>3260.3387500000003</v>
      </c>
      <c r="I301" s="9">
        <f t="shared" ref="I301:I364" si="69">IF(D301=D$40,0.25,G301*(1+C301))</f>
        <v>0.27750000000000002</v>
      </c>
      <c r="J301" s="6">
        <f t="shared" ref="J301:J364" si="70">B$38+A301-H301</f>
        <v>48360.661249999997</v>
      </c>
      <c r="K301" s="10">
        <f t="shared" ref="K301:K364" si="71">(B$38+A301)</f>
        <v>51621</v>
      </c>
      <c r="L301" s="1" t="str">
        <f t="shared" ref="L301:L364" si="72">IF(AND(I301=0.4625,I300&lt;&gt;0.4625),K301,"")</f>
        <v/>
      </c>
      <c r="M301" s="1" t="str">
        <f t="shared" ref="M301:M364" si="73">IF(AND(I301=0.4625,I302&lt;&gt;0.4625),K301,"")</f>
        <v/>
      </c>
      <c r="N301" s="8" t="str">
        <f t="shared" ref="N301:N364" si="74">IF(AND(K301-N$44&gt;=-100,K301-N$44&lt;=100),5%,"")</f>
        <v/>
      </c>
      <c r="O301" s="59" t="str">
        <f t="shared" si="60"/>
        <v/>
      </c>
    </row>
    <row r="302" spans="1:15" s="1" customFormat="1">
      <c r="A302" s="6">
        <f t="shared" si="61"/>
        <v>25700</v>
      </c>
      <c r="B302" s="6">
        <f t="shared" si="63"/>
        <v>38710.5</v>
      </c>
      <c r="C302" s="8">
        <f t="shared" si="64"/>
        <v>0.85</v>
      </c>
      <c r="D302" s="6">
        <f t="shared" si="65"/>
        <v>10003.924999999999</v>
      </c>
      <c r="E302" s="6">
        <f t="shared" si="62"/>
        <v>35703.925000000003</v>
      </c>
      <c r="F302" s="6">
        <f t="shared" si="66"/>
        <v>24753.925000000003</v>
      </c>
      <c r="G302" s="8">
        <f t="shared" si="67"/>
        <v>0.15</v>
      </c>
      <c r="H302" s="6">
        <f t="shared" si="68"/>
        <v>3288.0887500000003</v>
      </c>
      <c r="I302" s="9">
        <f t="shared" si="69"/>
        <v>0.27750000000000002</v>
      </c>
      <c r="J302" s="6">
        <f t="shared" si="70"/>
        <v>48432.911249999997</v>
      </c>
      <c r="K302" s="10">
        <f t="shared" si="71"/>
        <v>51721</v>
      </c>
      <c r="L302" s="1" t="str">
        <f t="shared" si="72"/>
        <v/>
      </c>
      <c r="M302" s="1" t="str">
        <f t="shared" si="73"/>
        <v/>
      </c>
      <c r="N302" s="8" t="str">
        <f t="shared" si="74"/>
        <v/>
      </c>
      <c r="O302" s="59" t="str">
        <f t="shared" ref="O302:O365" si="75">IF(N304=0.05,H304,"")</f>
        <v/>
      </c>
    </row>
    <row r="303" spans="1:15" s="1" customFormat="1">
      <c r="A303" s="6">
        <f t="shared" si="61"/>
        <v>25800</v>
      </c>
      <c r="B303" s="6">
        <f t="shared" si="63"/>
        <v>38810.5</v>
      </c>
      <c r="C303" s="8">
        <f t="shared" si="64"/>
        <v>0.85</v>
      </c>
      <c r="D303" s="6">
        <f t="shared" si="65"/>
        <v>10088.924999999999</v>
      </c>
      <c r="E303" s="6">
        <f t="shared" si="62"/>
        <v>35888.925000000003</v>
      </c>
      <c r="F303" s="6">
        <f t="shared" si="66"/>
        <v>24938.925000000003</v>
      </c>
      <c r="G303" s="8">
        <f t="shared" si="67"/>
        <v>0.15</v>
      </c>
      <c r="H303" s="6">
        <f t="shared" si="68"/>
        <v>3315.8387500000003</v>
      </c>
      <c r="I303" s="9">
        <f t="shared" si="69"/>
        <v>0.27750000000000002</v>
      </c>
      <c r="J303" s="6">
        <f t="shared" si="70"/>
        <v>48505.161249999997</v>
      </c>
      <c r="K303" s="10">
        <f t="shared" si="71"/>
        <v>51821</v>
      </c>
      <c r="L303" s="1" t="str">
        <f t="shared" si="72"/>
        <v/>
      </c>
      <c r="M303" s="1" t="str">
        <f t="shared" si="73"/>
        <v/>
      </c>
      <c r="N303" s="8" t="str">
        <f t="shared" si="74"/>
        <v/>
      </c>
      <c r="O303" s="59" t="str">
        <f t="shared" si="75"/>
        <v/>
      </c>
    </row>
    <row r="304" spans="1:15" s="1" customFormat="1">
      <c r="A304" s="6">
        <f t="shared" si="61"/>
        <v>25900</v>
      </c>
      <c r="B304" s="6">
        <f t="shared" si="63"/>
        <v>38910.5</v>
      </c>
      <c r="C304" s="8">
        <f t="shared" si="64"/>
        <v>0.85</v>
      </c>
      <c r="D304" s="6">
        <f t="shared" si="65"/>
        <v>10173.924999999999</v>
      </c>
      <c r="E304" s="6">
        <f t="shared" si="62"/>
        <v>36073.925000000003</v>
      </c>
      <c r="F304" s="6">
        <f t="shared" si="66"/>
        <v>25123.925000000003</v>
      </c>
      <c r="G304" s="8">
        <f t="shared" si="67"/>
        <v>0.15</v>
      </c>
      <c r="H304" s="6">
        <f t="shared" si="68"/>
        <v>3343.5887500000003</v>
      </c>
      <c r="I304" s="9">
        <f t="shared" si="69"/>
        <v>0.27750000000000002</v>
      </c>
      <c r="J304" s="6">
        <f t="shared" si="70"/>
        <v>48577.411249999997</v>
      </c>
      <c r="K304" s="10">
        <f t="shared" si="71"/>
        <v>51921</v>
      </c>
      <c r="L304" s="1" t="str">
        <f t="shared" si="72"/>
        <v/>
      </c>
      <c r="M304" s="1" t="str">
        <f t="shared" si="73"/>
        <v/>
      </c>
      <c r="N304" s="8" t="str">
        <f t="shared" si="74"/>
        <v/>
      </c>
      <c r="O304" s="59" t="str">
        <f t="shared" si="75"/>
        <v/>
      </c>
    </row>
    <row r="305" spans="1:15" s="1" customFormat="1">
      <c r="A305" s="6">
        <f t="shared" si="61"/>
        <v>26000</v>
      </c>
      <c r="B305" s="6">
        <f t="shared" si="63"/>
        <v>39010.5</v>
      </c>
      <c r="C305" s="8">
        <f t="shared" si="64"/>
        <v>0.85</v>
      </c>
      <c r="D305" s="6">
        <f t="shared" si="65"/>
        <v>10258.924999999999</v>
      </c>
      <c r="E305" s="6">
        <f t="shared" si="62"/>
        <v>36258.925000000003</v>
      </c>
      <c r="F305" s="6">
        <f t="shared" si="66"/>
        <v>25308.925000000003</v>
      </c>
      <c r="G305" s="8">
        <f t="shared" si="67"/>
        <v>0.15</v>
      </c>
      <c r="H305" s="6">
        <f t="shared" si="68"/>
        <v>3371.3387500000003</v>
      </c>
      <c r="I305" s="9">
        <f t="shared" si="69"/>
        <v>0.27750000000000002</v>
      </c>
      <c r="J305" s="6">
        <f t="shared" si="70"/>
        <v>48649.661249999997</v>
      </c>
      <c r="K305" s="10">
        <f t="shared" si="71"/>
        <v>52021</v>
      </c>
      <c r="L305" s="1" t="str">
        <f t="shared" si="72"/>
        <v/>
      </c>
      <c r="M305" s="1" t="str">
        <f t="shared" si="73"/>
        <v/>
      </c>
      <c r="N305" s="8" t="str">
        <f t="shared" si="74"/>
        <v/>
      </c>
      <c r="O305" s="59" t="str">
        <f t="shared" si="75"/>
        <v/>
      </c>
    </row>
    <row r="306" spans="1:15" s="1" customFormat="1">
      <c r="A306" s="6">
        <f t="shared" si="61"/>
        <v>26100</v>
      </c>
      <c r="B306" s="6">
        <f t="shared" si="63"/>
        <v>39110.5</v>
      </c>
      <c r="C306" s="8">
        <f t="shared" si="64"/>
        <v>0.85</v>
      </c>
      <c r="D306" s="6">
        <f t="shared" si="65"/>
        <v>10343.924999999999</v>
      </c>
      <c r="E306" s="6">
        <f t="shared" si="62"/>
        <v>36443.925000000003</v>
      </c>
      <c r="F306" s="6">
        <f t="shared" si="66"/>
        <v>25493.925000000003</v>
      </c>
      <c r="G306" s="8">
        <f t="shared" si="67"/>
        <v>0.15</v>
      </c>
      <c r="H306" s="6">
        <f t="shared" si="68"/>
        <v>3399.0887500000003</v>
      </c>
      <c r="I306" s="9">
        <f t="shared" si="69"/>
        <v>0.27750000000000002</v>
      </c>
      <c r="J306" s="6">
        <f t="shared" si="70"/>
        <v>48721.911249999997</v>
      </c>
      <c r="K306" s="10">
        <f t="shared" si="71"/>
        <v>52121</v>
      </c>
      <c r="L306" s="1" t="str">
        <f t="shared" si="72"/>
        <v/>
      </c>
      <c r="M306" s="1" t="str">
        <f t="shared" si="73"/>
        <v/>
      </c>
      <c r="N306" s="8" t="str">
        <f t="shared" si="74"/>
        <v/>
      </c>
      <c r="O306" s="59" t="str">
        <f t="shared" si="75"/>
        <v/>
      </c>
    </row>
    <row r="307" spans="1:15" s="1" customFormat="1">
      <c r="A307" s="6">
        <f t="shared" si="61"/>
        <v>26200</v>
      </c>
      <c r="B307" s="6">
        <f t="shared" si="63"/>
        <v>39210.5</v>
      </c>
      <c r="C307" s="8">
        <f t="shared" si="64"/>
        <v>0.85</v>
      </c>
      <c r="D307" s="6">
        <f t="shared" si="65"/>
        <v>10428.924999999999</v>
      </c>
      <c r="E307" s="6">
        <f t="shared" si="62"/>
        <v>36628.925000000003</v>
      </c>
      <c r="F307" s="6">
        <f t="shared" si="66"/>
        <v>25678.925000000003</v>
      </c>
      <c r="G307" s="8">
        <f t="shared" si="67"/>
        <v>0.15</v>
      </c>
      <c r="H307" s="6">
        <f t="shared" si="68"/>
        <v>3426.8387500000003</v>
      </c>
      <c r="I307" s="9">
        <f t="shared" si="69"/>
        <v>0.27750000000000002</v>
      </c>
      <c r="J307" s="6">
        <f t="shared" si="70"/>
        <v>48794.161249999997</v>
      </c>
      <c r="K307" s="10">
        <f t="shared" si="71"/>
        <v>52221</v>
      </c>
      <c r="L307" s="1" t="str">
        <f t="shared" si="72"/>
        <v/>
      </c>
      <c r="M307" s="1" t="str">
        <f t="shared" si="73"/>
        <v/>
      </c>
      <c r="N307" s="8" t="str">
        <f t="shared" si="74"/>
        <v/>
      </c>
      <c r="O307" s="59" t="str">
        <f t="shared" si="75"/>
        <v/>
      </c>
    </row>
    <row r="308" spans="1:15" s="1" customFormat="1">
      <c r="A308" s="6">
        <f t="shared" si="61"/>
        <v>26300</v>
      </c>
      <c r="B308" s="6">
        <f t="shared" si="63"/>
        <v>39310.5</v>
      </c>
      <c r="C308" s="8">
        <f t="shared" si="64"/>
        <v>0.85</v>
      </c>
      <c r="D308" s="6">
        <f t="shared" si="65"/>
        <v>10513.924999999999</v>
      </c>
      <c r="E308" s="6">
        <f t="shared" si="62"/>
        <v>36813.925000000003</v>
      </c>
      <c r="F308" s="6">
        <f t="shared" si="66"/>
        <v>25863.925000000003</v>
      </c>
      <c r="G308" s="8">
        <f t="shared" si="67"/>
        <v>0.15</v>
      </c>
      <c r="H308" s="6">
        <f t="shared" si="68"/>
        <v>3454.5887500000003</v>
      </c>
      <c r="I308" s="9">
        <f t="shared" si="69"/>
        <v>0.27750000000000002</v>
      </c>
      <c r="J308" s="6">
        <f t="shared" si="70"/>
        <v>48866.411249999997</v>
      </c>
      <c r="K308" s="10">
        <f t="shared" si="71"/>
        <v>52321</v>
      </c>
      <c r="L308" s="1" t="str">
        <f t="shared" si="72"/>
        <v/>
      </c>
      <c r="M308" s="1" t="str">
        <f t="shared" si="73"/>
        <v/>
      </c>
      <c r="N308" s="8" t="str">
        <f t="shared" si="74"/>
        <v/>
      </c>
      <c r="O308" s="59" t="str">
        <f t="shared" si="75"/>
        <v/>
      </c>
    </row>
    <row r="309" spans="1:15" s="1" customFormat="1">
      <c r="A309" s="6">
        <f t="shared" si="61"/>
        <v>26400</v>
      </c>
      <c r="B309" s="6">
        <f t="shared" si="63"/>
        <v>39410.5</v>
      </c>
      <c r="C309" s="8">
        <f t="shared" si="64"/>
        <v>0.85</v>
      </c>
      <c r="D309" s="6">
        <f t="shared" si="65"/>
        <v>10598.924999999999</v>
      </c>
      <c r="E309" s="6">
        <f t="shared" si="62"/>
        <v>36998.925000000003</v>
      </c>
      <c r="F309" s="6">
        <f t="shared" si="66"/>
        <v>26048.925000000003</v>
      </c>
      <c r="G309" s="8">
        <f t="shared" si="67"/>
        <v>0.15</v>
      </c>
      <c r="H309" s="6">
        <f t="shared" si="68"/>
        <v>3482.3387500000003</v>
      </c>
      <c r="I309" s="9">
        <f t="shared" si="69"/>
        <v>0.27750000000000002</v>
      </c>
      <c r="J309" s="6">
        <f t="shared" si="70"/>
        <v>48938.661249999997</v>
      </c>
      <c r="K309" s="10">
        <f t="shared" si="71"/>
        <v>52421</v>
      </c>
      <c r="L309" s="1" t="str">
        <f t="shared" si="72"/>
        <v/>
      </c>
      <c r="M309" s="1" t="str">
        <f t="shared" si="73"/>
        <v/>
      </c>
      <c r="N309" s="8" t="str">
        <f t="shared" si="74"/>
        <v/>
      </c>
      <c r="O309" s="59" t="str">
        <f t="shared" si="75"/>
        <v/>
      </c>
    </row>
    <row r="310" spans="1:15" s="1" customFormat="1">
      <c r="A310" s="6">
        <f t="shared" si="61"/>
        <v>26500</v>
      </c>
      <c r="B310" s="6">
        <f t="shared" si="63"/>
        <v>39510.5</v>
      </c>
      <c r="C310" s="8">
        <f t="shared" si="64"/>
        <v>0.85</v>
      </c>
      <c r="D310" s="6">
        <f t="shared" si="65"/>
        <v>10683.924999999999</v>
      </c>
      <c r="E310" s="6">
        <f t="shared" si="62"/>
        <v>37183.925000000003</v>
      </c>
      <c r="F310" s="6">
        <f t="shared" si="66"/>
        <v>26233.925000000003</v>
      </c>
      <c r="G310" s="8">
        <f t="shared" si="67"/>
        <v>0.15</v>
      </c>
      <c r="H310" s="6">
        <f t="shared" si="68"/>
        <v>3510.0887500000003</v>
      </c>
      <c r="I310" s="9">
        <f t="shared" si="69"/>
        <v>0.27750000000000002</v>
      </c>
      <c r="J310" s="6">
        <f t="shared" si="70"/>
        <v>49010.911249999997</v>
      </c>
      <c r="K310" s="10">
        <f t="shared" si="71"/>
        <v>52521</v>
      </c>
      <c r="L310" s="1" t="str">
        <f t="shared" si="72"/>
        <v/>
      </c>
      <c r="M310" s="1" t="str">
        <f t="shared" si="73"/>
        <v/>
      </c>
      <c r="N310" s="8" t="str">
        <f t="shared" si="74"/>
        <v/>
      </c>
      <c r="O310" s="59" t="str">
        <f t="shared" si="75"/>
        <v/>
      </c>
    </row>
    <row r="311" spans="1:15" s="1" customFormat="1">
      <c r="A311" s="6">
        <f t="shared" ref="A311:A374" si="76">A310+100</f>
        <v>26600</v>
      </c>
      <c r="B311" s="6">
        <f t="shared" si="63"/>
        <v>39610.5</v>
      </c>
      <c r="C311" s="8">
        <f t="shared" si="64"/>
        <v>0.85</v>
      </c>
      <c r="D311" s="6">
        <f t="shared" si="65"/>
        <v>10768.924999999999</v>
      </c>
      <c r="E311" s="6">
        <f t="shared" ref="E311:E374" si="77">A311+D311</f>
        <v>37368.925000000003</v>
      </c>
      <c r="F311" s="6">
        <f t="shared" si="66"/>
        <v>26418.925000000003</v>
      </c>
      <c r="G311" s="8">
        <f t="shared" si="67"/>
        <v>0.15</v>
      </c>
      <c r="H311" s="6">
        <f t="shared" si="68"/>
        <v>3537.8387500000003</v>
      </c>
      <c r="I311" s="9">
        <f t="shared" si="69"/>
        <v>0.27750000000000002</v>
      </c>
      <c r="J311" s="6">
        <f t="shared" si="70"/>
        <v>49083.161249999997</v>
      </c>
      <c r="K311" s="10">
        <f t="shared" si="71"/>
        <v>52621</v>
      </c>
      <c r="L311" s="1" t="str">
        <f t="shared" si="72"/>
        <v/>
      </c>
      <c r="M311" s="1" t="str">
        <f t="shared" si="73"/>
        <v/>
      </c>
      <c r="N311" s="8" t="str">
        <f t="shared" si="74"/>
        <v/>
      </c>
      <c r="O311" s="59" t="str">
        <f t="shared" si="75"/>
        <v/>
      </c>
    </row>
    <row r="312" spans="1:15" s="1" customFormat="1">
      <c r="A312" s="6">
        <f t="shared" si="76"/>
        <v>26700</v>
      </c>
      <c r="B312" s="6">
        <f t="shared" si="63"/>
        <v>39710.5</v>
      </c>
      <c r="C312" s="8">
        <f t="shared" si="64"/>
        <v>0.85</v>
      </c>
      <c r="D312" s="6">
        <f t="shared" si="65"/>
        <v>10853.924999999999</v>
      </c>
      <c r="E312" s="6">
        <f t="shared" si="77"/>
        <v>37553.925000000003</v>
      </c>
      <c r="F312" s="6">
        <f t="shared" si="66"/>
        <v>26603.925000000003</v>
      </c>
      <c r="G312" s="8">
        <f t="shared" si="67"/>
        <v>0.15</v>
      </c>
      <c r="H312" s="6">
        <f t="shared" si="68"/>
        <v>3565.5887500000003</v>
      </c>
      <c r="I312" s="9">
        <f t="shared" si="69"/>
        <v>0.27750000000000002</v>
      </c>
      <c r="J312" s="6">
        <f t="shared" si="70"/>
        <v>49155.411249999997</v>
      </c>
      <c r="K312" s="10">
        <f t="shared" si="71"/>
        <v>52721</v>
      </c>
      <c r="L312" s="1" t="str">
        <f t="shared" si="72"/>
        <v/>
      </c>
      <c r="M312" s="1" t="str">
        <f t="shared" si="73"/>
        <v/>
      </c>
      <c r="N312" s="8" t="str">
        <f t="shared" si="74"/>
        <v/>
      </c>
      <c r="O312" s="59" t="str">
        <f t="shared" si="75"/>
        <v/>
      </c>
    </row>
    <row r="313" spans="1:15" s="1" customFormat="1">
      <c r="A313" s="6">
        <f t="shared" si="76"/>
        <v>26800</v>
      </c>
      <c r="B313" s="6">
        <f t="shared" si="63"/>
        <v>39810.5</v>
      </c>
      <c r="C313" s="8">
        <f t="shared" si="64"/>
        <v>0.85</v>
      </c>
      <c r="D313" s="6">
        <f t="shared" si="65"/>
        <v>10938.924999999999</v>
      </c>
      <c r="E313" s="6">
        <f t="shared" si="77"/>
        <v>37738.925000000003</v>
      </c>
      <c r="F313" s="6">
        <f t="shared" si="66"/>
        <v>26788.925000000003</v>
      </c>
      <c r="G313" s="8">
        <f t="shared" si="67"/>
        <v>0.15</v>
      </c>
      <c r="H313" s="6">
        <f t="shared" si="68"/>
        <v>3593.3387500000003</v>
      </c>
      <c r="I313" s="9">
        <f t="shared" si="69"/>
        <v>0.27750000000000002</v>
      </c>
      <c r="J313" s="6">
        <f t="shared" si="70"/>
        <v>49227.661249999997</v>
      </c>
      <c r="K313" s="10">
        <f t="shared" si="71"/>
        <v>52821</v>
      </c>
      <c r="L313" s="1" t="str">
        <f t="shared" si="72"/>
        <v/>
      </c>
      <c r="M313" s="1" t="str">
        <f t="shared" si="73"/>
        <v/>
      </c>
      <c r="N313" s="8" t="str">
        <f t="shared" si="74"/>
        <v/>
      </c>
      <c r="O313" s="59" t="str">
        <f t="shared" si="75"/>
        <v/>
      </c>
    </row>
    <row r="314" spans="1:15" s="1" customFormat="1">
      <c r="A314" s="6">
        <f t="shared" si="76"/>
        <v>26900</v>
      </c>
      <c r="B314" s="6">
        <f t="shared" si="63"/>
        <v>39910.5</v>
      </c>
      <c r="C314" s="8">
        <f t="shared" si="64"/>
        <v>0.85</v>
      </c>
      <c r="D314" s="6">
        <f t="shared" si="65"/>
        <v>11023.924999999999</v>
      </c>
      <c r="E314" s="6">
        <f t="shared" si="77"/>
        <v>37923.925000000003</v>
      </c>
      <c r="F314" s="6">
        <f t="shared" si="66"/>
        <v>26973.925000000003</v>
      </c>
      <c r="G314" s="8">
        <f t="shared" si="67"/>
        <v>0.15</v>
      </c>
      <c r="H314" s="6">
        <f t="shared" si="68"/>
        <v>3621.0887500000003</v>
      </c>
      <c r="I314" s="9">
        <f t="shared" si="69"/>
        <v>0.27750000000000002</v>
      </c>
      <c r="J314" s="6">
        <f t="shared" si="70"/>
        <v>49299.911249999997</v>
      </c>
      <c r="K314" s="10">
        <f t="shared" si="71"/>
        <v>52921</v>
      </c>
      <c r="L314" s="1" t="str">
        <f t="shared" si="72"/>
        <v/>
      </c>
      <c r="M314" s="1" t="str">
        <f t="shared" si="73"/>
        <v/>
      </c>
      <c r="N314" s="8" t="str">
        <f t="shared" si="74"/>
        <v/>
      </c>
      <c r="O314" s="59" t="str">
        <f t="shared" si="75"/>
        <v/>
      </c>
    </row>
    <row r="315" spans="1:15" s="1" customFormat="1">
      <c r="A315" s="6">
        <f t="shared" si="76"/>
        <v>27000</v>
      </c>
      <c r="B315" s="6">
        <f t="shared" si="63"/>
        <v>40010.5</v>
      </c>
      <c r="C315" s="8">
        <f t="shared" si="64"/>
        <v>0.85</v>
      </c>
      <c r="D315" s="6">
        <f t="shared" si="65"/>
        <v>11108.924999999999</v>
      </c>
      <c r="E315" s="6">
        <f t="shared" si="77"/>
        <v>38108.925000000003</v>
      </c>
      <c r="F315" s="6">
        <f t="shared" si="66"/>
        <v>27158.925000000003</v>
      </c>
      <c r="G315" s="8">
        <f t="shared" si="67"/>
        <v>0.15</v>
      </c>
      <c r="H315" s="6">
        <f t="shared" si="68"/>
        <v>3648.8387500000003</v>
      </c>
      <c r="I315" s="9">
        <f t="shared" si="69"/>
        <v>0.27750000000000002</v>
      </c>
      <c r="J315" s="6">
        <f t="shared" si="70"/>
        <v>49372.161249999997</v>
      </c>
      <c r="K315" s="10">
        <f t="shared" si="71"/>
        <v>53021</v>
      </c>
      <c r="L315" s="1" t="str">
        <f t="shared" si="72"/>
        <v/>
      </c>
      <c r="M315" s="1" t="str">
        <f t="shared" si="73"/>
        <v/>
      </c>
      <c r="N315" s="8" t="str">
        <f t="shared" si="74"/>
        <v/>
      </c>
      <c r="O315" s="59" t="str">
        <f t="shared" si="75"/>
        <v/>
      </c>
    </row>
    <row r="316" spans="1:15" s="1" customFormat="1">
      <c r="A316" s="6">
        <f t="shared" si="76"/>
        <v>27100</v>
      </c>
      <c r="B316" s="6">
        <f t="shared" si="63"/>
        <v>40110.5</v>
      </c>
      <c r="C316" s="8">
        <f t="shared" si="64"/>
        <v>0.85</v>
      </c>
      <c r="D316" s="6">
        <f t="shared" si="65"/>
        <v>11193.924999999999</v>
      </c>
      <c r="E316" s="6">
        <f t="shared" si="77"/>
        <v>38293.925000000003</v>
      </c>
      <c r="F316" s="6">
        <f t="shared" si="66"/>
        <v>27343.925000000003</v>
      </c>
      <c r="G316" s="8">
        <f t="shared" si="67"/>
        <v>0.15</v>
      </c>
      <c r="H316" s="6">
        <f t="shared" si="68"/>
        <v>3676.5887500000003</v>
      </c>
      <c r="I316" s="9">
        <f t="shared" si="69"/>
        <v>0.27750000000000002</v>
      </c>
      <c r="J316" s="6">
        <f t="shared" si="70"/>
        <v>49444.411249999997</v>
      </c>
      <c r="K316" s="10">
        <f t="shared" si="71"/>
        <v>53121</v>
      </c>
      <c r="L316" s="1" t="str">
        <f t="shared" si="72"/>
        <v/>
      </c>
      <c r="M316" s="1" t="str">
        <f t="shared" si="73"/>
        <v/>
      </c>
      <c r="N316" s="8" t="str">
        <f t="shared" si="74"/>
        <v/>
      </c>
      <c r="O316" s="59" t="str">
        <f t="shared" si="75"/>
        <v/>
      </c>
    </row>
    <row r="317" spans="1:15" s="1" customFormat="1">
      <c r="A317" s="6">
        <f t="shared" si="76"/>
        <v>27200</v>
      </c>
      <c r="B317" s="6">
        <f t="shared" si="63"/>
        <v>40210.5</v>
      </c>
      <c r="C317" s="8">
        <f t="shared" si="64"/>
        <v>0.85</v>
      </c>
      <c r="D317" s="6">
        <f t="shared" si="65"/>
        <v>11278.924999999999</v>
      </c>
      <c r="E317" s="6">
        <f t="shared" si="77"/>
        <v>38478.925000000003</v>
      </c>
      <c r="F317" s="6">
        <f t="shared" si="66"/>
        <v>27528.925000000003</v>
      </c>
      <c r="G317" s="8">
        <f t="shared" si="67"/>
        <v>0.15</v>
      </c>
      <c r="H317" s="6">
        <f t="shared" si="68"/>
        <v>3704.3387500000003</v>
      </c>
      <c r="I317" s="9">
        <f t="shared" si="69"/>
        <v>0.27750000000000002</v>
      </c>
      <c r="J317" s="6">
        <f t="shared" si="70"/>
        <v>49516.661249999997</v>
      </c>
      <c r="K317" s="10">
        <f t="shared" si="71"/>
        <v>53221</v>
      </c>
      <c r="L317" s="1" t="str">
        <f t="shared" si="72"/>
        <v/>
      </c>
      <c r="M317" s="1" t="str">
        <f t="shared" si="73"/>
        <v/>
      </c>
      <c r="N317" s="8" t="str">
        <f t="shared" si="74"/>
        <v/>
      </c>
      <c r="O317" s="59" t="str">
        <f t="shared" si="75"/>
        <v/>
      </c>
    </row>
    <row r="318" spans="1:15" s="1" customFormat="1">
      <c r="A318" s="6">
        <f t="shared" si="76"/>
        <v>27300</v>
      </c>
      <c r="B318" s="6">
        <f t="shared" si="63"/>
        <v>40310.5</v>
      </c>
      <c r="C318" s="8">
        <f t="shared" si="64"/>
        <v>0.85</v>
      </c>
      <c r="D318" s="6">
        <f t="shared" si="65"/>
        <v>11363.924999999999</v>
      </c>
      <c r="E318" s="6">
        <f t="shared" si="77"/>
        <v>38663.925000000003</v>
      </c>
      <c r="F318" s="6">
        <f t="shared" si="66"/>
        <v>27713.925000000003</v>
      </c>
      <c r="G318" s="8">
        <f t="shared" si="67"/>
        <v>0.15</v>
      </c>
      <c r="H318" s="6">
        <f t="shared" si="68"/>
        <v>3732.0887500000003</v>
      </c>
      <c r="I318" s="9">
        <f t="shared" si="69"/>
        <v>0.27750000000000002</v>
      </c>
      <c r="J318" s="6">
        <f t="shared" si="70"/>
        <v>49588.911249999997</v>
      </c>
      <c r="K318" s="10">
        <f t="shared" si="71"/>
        <v>53321</v>
      </c>
      <c r="L318" s="1" t="str">
        <f t="shared" si="72"/>
        <v/>
      </c>
      <c r="M318" s="1" t="str">
        <f t="shared" si="73"/>
        <v/>
      </c>
      <c r="N318" s="8" t="str">
        <f t="shared" si="74"/>
        <v/>
      </c>
      <c r="O318" s="59" t="str">
        <f t="shared" si="75"/>
        <v/>
      </c>
    </row>
    <row r="319" spans="1:15" s="1" customFormat="1">
      <c r="A319" s="6">
        <f t="shared" si="76"/>
        <v>27400</v>
      </c>
      <c r="B319" s="6">
        <f t="shared" si="63"/>
        <v>40410.5</v>
      </c>
      <c r="C319" s="8">
        <f t="shared" si="64"/>
        <v>0.85</v>
      </c>
      <c r="D319" s="6">
        <f t="shared" si="65"/>
        <v>11448.924999999999</v>
      </c>
      <c r="E319" s="6">
        <f t="shared" si="77"/>
        <v>38848.925000000003</v>
      </c>
      <c r="F319" s="6">
        <f t="shared" si="66"/>
        <v>27898.925000000003</v>
      </c>
      <c r="G319" s="8">
        <f t="shared" si="67"/>
        <v>0.15</v>
      </c>
      <c r="H319" s="6">
        <f t="shared" si="68"/>
        <v>3759.8387500000003</v>
      </c>
      <c r="I319" s="9">
        <f t="shared" si="69"/>
        <v>0.27750000000000002</v>
      </c>
      <c r="J319" s="6">
        <f t="shared" si="70"/>
        <v>49661.161249999997</v>
      </c>
      <c r="K319" s="10">
        <f t="shared" si="71"/>
        <v>53421</v>
      </c>
      <c r="L319" s="1" t="str">
        <f t="shared" si="72"/>
        <v/>
      </c>
      <c r="M319" s="1" t="str">
        <f t="shared" si="73"/>
        <v/>
      </c>
      <c r="N319" s="8" t="str">
        <f t="shared" si="74"/>
        <v/>
      </c>
      <c r="O319" s="59" t="str">
        <f t="shared" si="75"/>
        <v/>
      </c>
    </row>
    <row r="320" spans="1:15" s="1" customFormat="1">
      <c r="A320" s="6">
        <f t="shared" si="76"/>
        <v>27500</v>
      </c>
      <c r="B320" s="6">
        <f t="shared" si="63"/>
        <v>40510.5</v>
      </c>
      <c r="C320" s="8">
        <f t="shared" si="64"/>
        <v>0.85</v>
      </c>
      <c r="D320" s="6">
        <f t="shared" si="65"/>
        <v>11533.924999999999</v>
      </c>
      <c r="E320" s="6">
        <f t="shared" si="77"/>
        <v>39033.925000000003</v>
      </c>
      <c r="F320" s="6">
        <f t="shared" si="66"/>
        <v>28083.925000000003</v>
      </c>
      <c r="G320" s="8">
        <f t="shared" si="67"/>
        <v>0.15</v>
      </c>
      <c r="H320" s="6">
        <f t="shared" si="68"/>
        <v>3787.5887500000003</v>
      </c>
      <c r="I320" s="9">
        <f t="shared" si="69"/>
        <v>0.27750000000000002</v>
      </c>
      <c r="J320" s="6">
        <f t="shared" si="70"/>
        <v>49733.411249999997</v>
      </c>
      <c r="K320" s="10">
        <f t="shared" si="71"/>
        <v>53521</v>
      </c>
      <c r="L320" s="1" t="str">
        <f t="shared" si="72"/>
        <v/>
      </c>
      <c r="M320" s="1" t="str">
        <f t="shared" si="73"/>
        <v/>
      </c>
      <c r="N320" s="8" t="str">
        <f t="shared" si="74"/>
        <v/>
      </c>
      <c r="O320" s="59" t="str">
        <f t="shared" si="75"/>
        <v/>
      </c>
    </row>
    <row r="321" spans="1:15" s="1" customFormat="1">
      <c r="A321" s="6">
        <f t="shared" si="76"/>
        <v>27600</v>
      </c>
      <c r="B321" s="6">
        <f t="shared" si="63"/>
        <v>40610.5</v>
      </c>
      <c r="C321" s="8">
        <f t="shared" si="64"/>
        <v>0.85</v>
      </c>
      <c r="D321" s="6">
        <f t="shared" si="65"/>
        <v>11618.924999999999</v>
      </c>
      <c r="E321" s="6">
        <f t="shared" si="77"/>
        <v>39218.925000000003</v>
      </c>
      <c r="F321" s="6">
        <f t="shared" si="66"/>
        <v>28268.925000000003</v>
      </c>
      <c r="G321" s="8">
        <f t="shared" si="67"/>
        <v>0.15</v>
      </c>
      <c r="H321" s="6">
        <f t="shared" si="68"/>
        <v>3815.3387500000003</v>
      </c>
      <c r="I321" s="9">
        <f t="shared" si="69"/>
        <v>0.27750000000000002</v>
      </c>
      <c r="J321" s="6">
        <f t="shared" si="70"/>
        <v>49805.661249999997</v>
      </c>
      <c r="K321" s="10">
        <f t="shared" si="71"/>
        <v>53621</v>
      </c>
      <c r="L321" s="1" t="str">
        <f t="shared" si="72"/>
        <v/>
      </c>
      <c r="M321" s="1" t="str">
        <f t="shared" si="73"/>
        <v/>
      </c>
      <c r="N321" s="8" t="str">
        <f t="shared" si="74"/>
        <v/>
      </c>
      <c r="O321" s="59" t="str">
        <f t="shared" si="75"/>
        <v/>
      </c>
    </row>
    <row r="322" spans="1:15" s="1" customFormat="1">
      <c r="A322" s="6">
        <f t="shared" si="76"/>
        <v>27700</v>
      </c>
      <c r="B322" s="6">
        <f t="shared" si="63"/>
        <v>40710.5</v>
      </c>
      <c r="C322" s="8">
        <f t="shared" si="64"/>
        <v>0.85</v>
      </c>
      <c r="D322" s="6">
        <f t="shared" si="65"/>
        <v>11703.924999999999</v>
      </c>
      <c r="E322" s="6">
        <f t="shared" si="77"/>
        <v>39403.925000000003</v>
      </c>
      <c r="F322" s="6">
        <f t="shared" si="66"/>
        <v>28453.925000000003</v>
      </c>
      <c r="G322" s="8">
        <f t="shared" si="67"/>
        <v>0.15</v>
      </c>
      <c r="H322" s="6">
        <f t="shared" si="68"/>
        <v>3843.0887500000003</v>
      </c>
      <c r="I322" s="9">
        <f t="shared" si="69"/>
        <v>0.27750000000000002</v>
      </c>
      <c r="J322" s="6">
        <f t="shared" si="70"/>
        <v>49877.911249999997</v>
      </c>
      <c r="K322" s="10">
        <f t="shared" si="71"/>
        <v>53721</v>
      </c>
      <c r="L322" s="1" t="str">
        <f t="shared" si="72"/>
        <v/>
      </c>
      <c r="M322" s="1" t="str">
        <f t="shared" si="73"/>
        <v/>
      </c>
      <c r="N322" s="8" t="str">
        <f t="shared" si="74"/>
        <v/>
      </c>
      <c r="O322" s="59" t="str">
        <f t="shared" si="75"/>
        <v/>
      </c>
    </row>
    <row r="323" spans="1:15" s="1" customFormat="1">
      <c r="A323" s="6">
        <f t="shared" si="76"/>
        <v>27800</v>
      </c>
      <c r="B323" s="6">
        <f t="shared" si="63"/>
        <v>40810.5</v>
      </c>
      <c r="C323" s="8">
        <f t="shared" si="64"/>
        <v>0.85</v>
      </c>
      <c r="D323" s="6">
        <f t="shared" si="65"/>
        <v>11788.924999999999</v>
      </c>
      <c r="E323" s="6">
        <f t="shared" si="77"/>
        <v>39588.925000000003</v>
      </c>
      <c r="F323" s="6">
        <f t="shared" si="66"/>
        <v>28638.925000000003</v>
      </c>
      <c r="G323" s="8">
        <f t="shared" si="67"/>
        <v>0.15</v>
      </c>
      <c r="H323" s="6">
        <f t="shared" si="68"/>
        <v>3870.8387500000003</v>
      </c>
      <c r="I323" s="9">
        <f t="shared" si="69"/>
        <v>0.27750000000000002</v>
      </c>
      <c r="J323" s="6">
        <f t="shared" si="70"/>
        <v>49950.161249999997</v>
      </c>
      <c r="K323" s="10">
        <f t="shared" si="71"/>
        <v>53821</v>
      </c>
      <c r="L323" s="1" t="str">
        <f t="shared" si="72"/>
        <v/>
      </c>
      <c r="M323" s="1" t="str">
        <f t="shared" si="73"/>
        <v/>
      </c>
      <c r="N323" s="8" t="str">
        <f t="shared" si="74"/>
        <v/>
      </c>
      <c r="O323" s="59" t="str">
        <f t="shared" si="75"/>
        <v/>
      </c>
    </row>
    <row r="324" spans="1:15" s="1" customFormat="1">
      <c r="A324" s="6">
        <f t="shared" si="76"/>
        <v>27900</v>
      </c>
      <c r="B324" s="6">
        <f t="shared" si="63"/>
        <v>40910.5</v>
      </c>
      <c r="C324" s="8">
        <f t="shared" si="64"/>
        <v>0.85</v>
      </c>
      <c r="D324" s="6">
        <f t="shared" si="65"/>
        <v>11873.924999999999</v>
      </c>
      <c r="E324" s="6">
        <f t="shared" si="77"/>
        <v>39773.925000000003</v>
      </c>
      <c r="F324" s="6">
        <f t="shared" si="66"/>
        <v>28823.925000000003</v>
      </c>
      <c r="G324" s="8">
        <f t="shared" si="67"/>
        <v>0.15</v>
      </c>
      <c r="H324" s="6">
        <f t="shared" si="68"/>
        <v>3898.5887500000003</v>
      </c>
      <c r="I324" s="9">
        <f t="shared" si="69"/>
        <v>0.27750000000000002</v>
      </c>
      <c r="J324" s="6">
        <f t="shared" si="70"/>
        <v>50022.411249999997</v>
      </c>
      <c r="K324" s="10">
        <f t="shared" si="71"/>
        <v>53921</v>
      </c>
      <c r="L324" s="1" t="str">
        <f t="shared" si="72"/>
        <v/>
      </c>
      <c r="M324" s="1" t="str">
        <f t="shared" si="73"/>
        <v/>
      </c>
      <c r="N324" s="8" t="str">
        <f t="shared" si="74"/>
        <v/>
      </c>
      <c r="O324" s="59" t="str">
        <f t="shared" si="75"/>
        <v/>
      </c>
    </row>
    <row r="325" spans="1:15" s="1" customFormat="1">
      <c r="A325" s="6">
        <f t="shared" si="76"/>
        <v>28000</v>
      </c>
      <c r="B325" s="6">
        <f t="shared" si="63"/>
        <v>41010.5</v>
      </c>
      <c r="C325" s="8">
        <f t="shared" si="64"/>
        <v>0.85</v>
      </c>
      <c r="D325" s="6">
        <f t="shared" si="65"/>
        <v>11958.924999999999</v>
      </c>
      <c r="E325" s="6">
        <f t="shared" si="77"/>
        <v>39958.925000000003</v>
      </c>
      <c r="F325" s="6">
        <f t="shared" si="66"/>
        <v>29008.925000000003</v>
      </c>
      <c r="G325" s="8">
        <f t="shared" si="67"/>
        <v>0.15</v>
      </c>
      <c r="H325" s="6">
        <f t="shared" si="68"/>
        <v>3926.3387500000003</v>
      </c>
      <c r="I325" s="9">
        <f t="shared" si="69"/>
        <v>0.27750000000000002</v>
      </c>
      <c r="J325" s="6">
        <f t="shared" si="70"/>
        <v>50094.661249999997</v>
      </c>
      <c r="K325" s="10">
        <f t="shared" si="71"/>
        <v>54021</v>
      </c>
      <c r="L325" s="1" t="str">
        <f t="shared" si="72"/>
        <v/>
      </c>
      <c r="M325" s="1" t="str">
        <f t="shared" si="73"/>
        <v/>
      </c>
      <c r="N325" s="8" t="str">
        <f t="shared" si="74"/>
        <v/>
      </c>
      <c r="O325" s="59" t="str">
        <f t="shared" si="75"/>
        <v/>
      </c>
    </row>
    <row r="326" spans="1:15" s="1" customFormat="1">
      <c r="A326" s="6">
        <f t="shared" si="76"/>
        <v>28100</v>
      </c>
      <c r="B326" s="6">
        <f t="shared" si="63"/>
        <v>41110.5</v>
      </c>
      <c r="C326" s="8">
        <f t="shared" si="64"/>
        <v>0.85</v>
      </c>
      <c r="D326" s="6">
        <f t="shared" si="65"/>
        <v>12043.924999999999</v>
      </c>
      <c r="E326" s="6">
        <f t="shared" si="77"/>
        <v>40143.925000000003</v>
      </c>
      <c r="F326" s="6">
        <f t="shared" si="66"/>
        <v>29193.925000000003</v>
      </c>
      <c r="G326" s="8">
        <f t="shared" si="67"/>
        <v>0.15</v>
      </c>
      <c r="H326" s="6">
        <f t="shared" si="68"/>
        <v>3954.0887500000003</v>
      </c>
      <c r="I326" s="9">
        <f t="shared" si="69"/>
        <v>0.27750000000000002</v>
      </c>
      <c r="J326" s="6">
        <f t="shared" si="70"/>
        <v>50166.911249999997</v>
      </c>
      <c r="K326" s="10">
        <f t="shared" si="71"/>
        <v>54121</v>
      </c>
      <c r="L326" s="1" t="str">
        <f t="shared" si="72"/>
        <v/>
      </c>
      <c r="M326" s="1" t="str">
        <f t="shared" si="73"/>
        <v/>
      </c>
      <c r="N326" s="8" t="str">
        <f t="shared" si="74"/>
        <v/>
      </c>
      <c r="O326" s="59" t="str">
        <f t="shared" si="75"/>
        <v/>
      </c>
    </row>
    <row r="327" spans="1:15" s="1" customFormat="1">
      <c r="A327" s="6">
        <f t="shared" si="76"/>
        <v>28200</v>
      </c>
      <c r="B327" s="6">
        <f t="shared" si="63"/>
        <v>41210.5</v>
      </c>
      <c r="C327" s="8">
        <f t="shared" si="64"/>
        <v>0.85</v>
      </c>
      <c r="D327" s="6">
        <f t="shared" si="65"/>
        <v>12128.924999999999</v>
      </c>
      <c r="E327" s="6">
        <f t="shared" si="77"/>
        <v>40328.925000000003</v>
      </c>
      <c r="F327" s="6">
        <f t="shared" si="66"/>
        <v>29378.925000000003</v>
      </c>
      <c r="G327" s="8">
        <f t="shared" si="67"/>
        <v>0.15</v>
      </c>
      <c r="H327" s="6">
        <f t="shared" si="68"/>
        <v>3981.8387500000003</v>
      </c>
      <c r="I327" s="9">
        <f t="shared" si="69"/>
        <v>0.27750000000000002</v>
      </c>
      <c r="J327" s="6">
        <f t="shared" si="70"/>
        <v>50239.161249999997</v>
      </c>
      <c r="K327" s="10">
        <f t="shared" si="71"/>
        <v>54221</v>
      </c>
      <c r="L327" s="1" t="str">
        <f t="shared" si="72"/>
        <v/>
      </c>
      <c r="M327" s="1" t="str">
        <f t="shared" si="73"/>
        <v/>
      </c>
      <c r="N327" s="8" t="str">
        <f t="shared" si="74"/>
        <v/>
      </c>
      <c r="O327" s="59" t="str">
        <f t="shared" si="75"/>
        <v/>
      </c>
    </row>
    <row r="328" spans="1:15" s="1" customFormat="1">
      <c r="A328" s="6">
        <f t="shared" si="76"/>
        <v>28300</v>
      </c>
      <c r="B328" s="6">
        <f t="shared" si="63"/>
        <v>41310.5</v>
      </c>
      <c r="C328" s="8">
        <f t="shared" si="64"/>
        <v>0.85</v>
      </c>
      <c r="D328" s="6">
        <f t="shared" si="65"/>
        <v>12213.924999999999</v>
      </c>
      <c r="E328" s="6">
        <f t="shared" si="77"/>
        <v>40513.925000000003</v>
      </c>
      <c r="F328" s="6">
        <f t="shared" si="66"/>
        <v>29563.925000000003</v>
      </c>
      <c r="G328" s="8">
        <f t="shared" si="67"/>
        <v>0.15</v>
      </c>
      <c r="H328" s="6">
        <f t="shared" si="68"/>
        <v>4009.5887500000003</v>
      </c>
      <c r="I328" s="9">
        <f t="shared" si="69"/>
        <v>0.27750000000000002</v>
      </c>
      <c r="J328" s="6">
        <f t="shared" si="70"/>
        <v>50311.411249999997</v>
      </c>
      <c r="K328" s="10">
        <f t="shared" si="71"/>
        <v>54321</v>
      </c>
      <c r="L328" s="1" t="str">
        <f t="shared" si="72"/>
        <v/>
      </c>
      <c r="M328" s="1" t="str">
        <f t="shared" si="73"/>
        <v/>
      </c>
      <c r="N328" s="8" t="str">
        <f t="shared" si="74"/>
        <v/>
      </c>
      <c r="O328" s="59" t="str">
        <f t="shared" si="75"/>
        <v/>
      </c>
    </row>
    <row r="329" spans="1:15" s="1" customFormat="1">
      <c r="A329" s="6">
        <f t="shared" si="76"/>
        <v>28400</v>
      </c>
      <c r="B329" s="6">
        <f t="shared" si="63"/>
        <v>41410.5</v>
      </c>
      <c r="C329" s="8">
        <f t="shared" si="64"/>
        <v>0.85</v>
      </c>
      <c r="D329" s="6">
        <f t="shared" si="65"/>
        <v>12298.924999999999</v>
      </c>
      <c r="E329" s="6">
        <f t="shared" si="77"/>
        <v>40698.925000000003</v>
      </c>
      <c r="F329" s="6">
        <f t="shared" si="66"/>
        <v>29748.925000000003</v>
      </c>
      <c r="G329" s="8">
        <f t="shared" si="67"/>
        <v>0.15</v>
      </c>
      <c r="H329" s="6">
        <f t="shared" si="68"/>
        <v>4037.3387500000003</v>
      </c>
      <c r="I329" s="9">
        <f t="shared" si="69"/>
        <v>0.27750000000000002</v>
      </c>
      <c r="J329" s="6">
        <f t="shared" si="70"/>
        <v>50383.661249999997</v>
      </c>
      <c r="K329" s="10">
        <f t="shared" si="71"/>
        <v>54421</v>
      </c>
      <c r="L329" s="1" t="str">
        <f t="shared" si="72"/>
        <v/>
      </c>
      <c r="M329" s="1" t="str">
        <f t="shared" si="73"/>
        <v/>
      </c>
      <c r="N329" s="8" t="str">
        <f t="shared" si="74"/>
        <v/>
      </c>
      <c r="O329" s="59" t="str">
        <f t="shared" si="75"/>
        <v/>
      </c>
    </row>
    <row r="330" spans="1:15" s="1" customFormat="1">
      <c r="A330" s="6">
        <f t="shared" si="76"/>
        <v>28500</v>
      </c>
      <c r="B330" s="6">
        <f t="shared" si="63"/>
        <v>41510.5</v>
      </c>
      <c r="C330" s="8">
        <f t="shared" si="64"/>
        <v>0.85</v>
      </c>
      <c r="D330" s="6">
        <f t="shared" si="65"/>
        <v>12383.924999999999</v>
      </c>
      <c r="E330" s="6">
        <f t="shared" si="77"/>
        <v>40883.925000000003</v>
      </c>
      <c r="F330" s="6">
        <f t="shared" si="66"/>
        <v>29933.925000000003</v>
      </c>
      <c r="G330" s="8">
        <f t="shared" si="67"/>
        <v>0.15</v>
      </c>
      <c r="H330" s="6">
        <f t="shared" si="68"/>
        <v>4065.0887500000003</v>
      </c>
      <c r="I330" s="9">
        <f t="shared" si="69"/>
        <v>0.27750000000000002</v>
      </c>
      <c r="J330" s="6">
        <f t="shared" si="70"/>
        <v>50455.911249999997</v>
      </c>
      <c r="K330" s="10">
        <f t="shared" si="71"/>
        <v>54521</v>
      </c>
      <c r="L330" s="1" t="str">
        <f t="shared" si="72"/>
        <v/>
      </c>
      <c r="M330" s="1" t="str">
        <f t="shared" si="73"/>
        <v/>
      </c>
      <c r="N330" s="8" t="str">
        <f t="shared" si="74"/>
        <v/>
      </c>
      <c r="O330" s="59" t="str">
        <f t="shared" si="75"/>
        <v/>
      </c>
    </row>
    <row r="331" spans="1:15" s="1" customFormat="1">
      <c r="A331" s="6">
        <f t="shared" si="76"/>
        <v>28600</v>
      </c>
      <c r="B331" s="6">
        <f t="shared" si="63"/>
        <v>41610.5</v>
      </c>
      <c r="C331" s="8">
        <f t="shared" si="64"/>
        <v>0.85</v>
      </c>
      <c r="D331" s="6">
        <f t="shared" si="65"/>
        <v>12468.924999999999</v>
      </c>
      <c r="E331" s="6">
        <f t="shared" si="77"/>
        <v>41068.925000000003</v>
      </c>
      <c r="F331" s="6">
        <f t="shared" si="66"/>
        <v>30118.925000000003</v>
      </c>
      <c r="G331" s="8">
        <f t="shared" si="67"/>
        <v>0.15</v>
      </c>
      <c r="H331" s="6">
        <f t="shared" si="68"/>
        <v>4092.8387500000003</v>
      </c>
      <c r="I331" s="9">
        <f t="shared" si="69"/>
        <v>0.27750000000000002</v>
      </c>
      <c r="J331" s="6">
        <f t="shared" si="70"/>
        <v>50528.161249999997</v>
      </c>
      <c r="K331" s="10">
        <f t="shared" si="71"/>
        <v>54621</v>
      </c>
      <c r="L331" s="1" t="str">
        <f t="shared" si="72"/>
        <v/>
      </c>
      <c r="M331" s="1" t="str">
        <f t="shared" si="73"/>
        <v/>
      </c>
      <c r="N331" s="8" t="str">
        <f t="shared" si="74"/>
        <v/>
      </c>
      <c r="O331" s="59" t="str">
        <f t="shared" si="75"/>
        <v/>
      </c>
    </row>
    <row r="332" spans="1:15" s="1" customFormat="1">
      <c r="A332" s="6">
        <f t="shared" si="76"/>
        <v>28700</v>
      </c>
      <c r="B332" s="6">
        <f t="shared" si="63"/>
        <v>41710.5</v>
      </c>
      <c r="C332" s="8">
        <f t="shared" si="64"/>
        <v>0.85</v>
      </c>
      <c r="D332" s="6">
        <f t="shared" si="65"/>
        <v>12553.924999999999</v>
      </c>
      <c r="E332" s="6">
        <f t="shared" si="77"/>
        <v>41253.925000000003</v>
      </c>
      <c r="F332" s="6">
        <f t="shared" si="66"/>
        <v>30303.925000000003</v>
      </c>
      <c r="G332" s="8">
        <f t="shared" si="67"/>
        <v>0.15</v>
      </c>
      <c r="H332" s="6">
        <f t="shared" si="68"/>
        <v>4120.5887500000008</v>
      </c>
      <c r="I332" s="9">
        <f t="shared" si="69"/>
        <v>0.27750000000000002</v>
      </c>
      <c r="J332" s="6">
        <f t="shared" si="70"/>
        <v>50600.411249999997</v>
      </c>
      <c r="K332" s="10">
        <f t="shared" si="71"/>
        <v>54721</v>
      </c>
      <c r="L332" s="1" t="str">
        <f t="shared" si="72"/>
        <v/>
      </c>
      <c r="M332" s="1" t="str">
        <f t="shared" si="73"/>
        <v/>
      </c>
      <c r="N332" s="8" t="str">
        <f t="shared" si="74"/>
        <v/>
      </c>
      <c r="O332" s="59" t="str">
        <f t="shared" si="75"/>
        <v/>
      </c>
    </row>
    <row r="333" spans="1:15" s="1" customFormat="1">
      <c r="A333" s="6">
        <f t="shared" si="76"/>
        <v>28800</v>
      </c>
      <c r="B333" s="6">
        <f t="shared" si="63"/>
        <v>41810.5</v>
      </c>
      <c r="C333" s="8">
        <f t="shared" si="64"/>
        <v>0.85</v>
      </c>
      <c r="D333" s="6">
        <f t="shared" si="65"/>
        <v>12638.924999999999</v>
      </c>
      <c r="E333" s="6">
        <f t="shared" si="77"/>
        <v>41438.925000000003</v>
      </c>
      <c r="F333" s="6">
        <f t="shared" si="66"/>
        <v>30488.925000000003</v>
      </c>
      <c r="G333" s="8">
        <f t="shared" si="67"/>
        <v>0.15</v>
      </c>
      <c r="H333" s="6">
        <f t="shared" si="68"/>
        <v>4148.3387500000008</v>
      </c>
      <c r="I333" s="9">
        <f t="shared" si="69"/>
        <v>0.27750000000000002</v>
      </c>
      <c r="J333" s="6">
        <f t="shared" si="70"/>
        <v>50672.661249999997</v>
      </c>
      <c r="K333" s="10">
        <f t="shared" si="71"/>
        <v>54821</v>
      </c>
      <c r="L333" s="1" t="str">
        <f t="shared" si="72"/>
        <v/>
      </c>
      <c r="M333" s="1" t="str">
        <f t="shared" si="73"/>
        <v/>
      </c>
      <c r="N333" s="8" t="str">
        <f t="shared" si="74"/>
        <v/>
      </c>
      <c r="O333" s="59" t="str">
        <f t="shared" si="75"/>
        <v/>
      </c>
    </row>
    <row r="334" spans="1:15" s="1" customFormat="1">
      <c r="A334" s="6">
        <f t="shared" si="76"/>
        <v>28900</v>
      </c>
      <c r="B334" s="6">
        <f t="shared" si="63"/>
        <v>41910.5</v>
      </c>
      <c r="C334" s="8">
        <f t="shared" si="64"/>
        <v>0.85</v>
      </c>
      <c r="D334" s="6">
        <f t="shared" si="65"/>
        <v>12723.924999999999</v>
      </c>
      <c r="E334" s="6">
        <f t="shared" si="77"/>
        <v>41623.925000000003</v>
      </c>
      <c r="F334" s="6">
        <f t="shared" si="66"/>
        <v>30673.925000000003</v>
      </c>
      <c r="G334" s="8">
        <f t="shared" si="67"/>
        <v>0.15</v>
      </c>
      <c r="H334" s="6">
        <f t="shared" si="68"/>
        <v>4176.0887500000008</v>
      </c>
      <c r="I334" s="9">
        <f t="shared" si="69"/>
        <v>0.27750000000000002</v>
      </c>
      <c r="J334" s="6">
        <f t="shared" si="70"/>
        <v>50744.911249999997</v>
      </c>
      <c r="K334" s="10">
        <f t="shared" si="71"/>
        <v>54921</v>
      </c>
      <c r="L334" s="1" t="str">
        <f t="shared" si="72"/>
        <v/>
      </c>
      <c r="M334" s="1" t="str">
        <f t="shared" si="73"/>
        <v/>
      </c>
      <c r="N334" s="8" t="str">
        <f t="shared" si="74"/>
        <v/>
      </c>
      <c r="O334" s="59" t="str">
        <f t="shared" si="75"/>
        <v/>
      </c>
    </row>
    <row r="335" spans="1:15" s="1" customFormat="1">
      <c r="A335" s="6">
        <f t="shared" si="76"/>
        <v>29000</v>
      </c>
      <c r="B335" s="6">
        <f t="shared" si="63"/>
        <v>42010.5</v>
      </c>
      <c r="C335" s="8">
        <f t="shared" si="64"/>
        <v>0.85</v>
      </c>
      <c r="D335" s="6">
        <f t="shared" si="65"/>
        <v>12808.924999999999</v>
      </c>
      <c r="E335" s="6">
        <f t="shared" si="77"/>
        <v>41808.925000000003</v>
      </c>
      <c r="F335" s="6">
        <f t="shared" si="66"/>
        <v>30858.925000000003</v>
      </c>
      <c r="G335" s="8">
        <f t="shared" si="67"/>
        <v>0.15</v>
      </c>
      <c r="H335" s="6">
        <f t="shared" si="68"/>
        <v>4203.8387500000008</v>
      </c>
      <c r="I335" s="9">
        <f t="shared" si="69"/>
        <v>0.27750000000000002</v>
      </c>
      <c r="J335" s="6">
        <f t="shared" si="70"/>
        <v>50817.161249999997</v>
      </c>
      <c r="K335" s="10">
        <f t="shared" si="71"/>
        <v>55021</v>
      </c>
      <c r="L335" s="1" t="str">
        <f t="shared" si="72"/>
        <v/>
      </c>
      <c r="M335" s="1" t="str">
        <f t="shared" si="73"/>
        <v/>
      </c>
      <c r="N335" s="8" t="str">
        <f t="shared" si="74"/>
        <v/>
      </c>
      <c r="O335" s="59" t="str">
        <f t="shared" si="75"/>
        <v/>
      </c>
    </row>
    <row r="336" spans="1:15" s="1" customFormat="1">
      <c r="A336" s="6">
        <f t="shared" si="76"/>
        <v>29100</v>
      </c>
      <c r="B336" s="6">
        <f t="shared" si="63"/>
        <v>42110.5</v>
      </c>
      <c r="C336" s="8">
        <f t="shared" si="64"/>
        <v>0.85</v>
      </c>
      <c r="D336" s="6">
        <f t="shared" si="65"/>
        <v>12893.924999999999</v>
      </c>
      <c r="E336" s="6">
        <f t="shared" si="77"/>
        <v>41993.925000000003</v>
      </c>
      <c r="F336" s="6">
        <f t="shared" si="66"/>
        <v>31043.925000000003</v>
      </c>
      <c r="G336" s="8">
        <f t="shared" si="67"/>
        <v>0.15</v>
      </c>
      <c r="H336" s="6">
        <f t="shared" si="68"/>
        <v>4231.5887500000008</v>
      </c>
      <c r="I336" s="9">
        <f t="shared" si="69"/>
        <v>0.27750000000000002</v>
      </c>
      <c r="J336" s="6">
        <f t="shared" si="70"/>
        <v>50889.411249999997</v>
      </c>
      <c r="K336" s="10">
        <f t="shared" si="71"/>
        <v>55121</v>
      </c>
      <c r="L336" s="1" t="str">
        <f t="shared" si="72"/>
        <v/>
      </c>
      <c r="M336" s="1" t="str">
        <f t="shared" si="73"/>
        <v/>
      </c>
      <c r="N336" s="8" t="str">
        <f t="shared" si="74"/>
        <v/>
      </c>
      <c r="O336" s="59" t="str">
        <f t="shared" si="75"/>
        <v/>
      </c>
    </row>
    <row r="337" spans="1:15" s="1" customFormat="1">
      <c r="A337" s="6">
        <f t="shared" si="76"/>
        <v>29200</v>
      </c>
      <c r="B337" s="6">
        <f t="shared" si="63"/>
        <v>42210.5</v>
      </c>
      <c r="C337" s="8">
        <f t="shared" si="64"/>
        <v>0.85</v>
      </c>
      <c r="D337" s="6">
        <f t="shared" si="65"/>
        <v>12978.924999999999</v>
      </c>
      <c r="E337" s="6">
        <f t="shared" si="77"/>
        <v>42178.925000000003</v>
      </c>
      <c r="F337" s="6">
        <f t="shared" si="66"/>
        <v>31228.925000000003</v>
      </c>
      <c r="G337" s="8">
        <f t="shared" si="67"/>
        <v>0.15</v>
      </c>
      <c r="H337" s="6">
        <f t="shared" si="68"/>
        <v>4259.3387500000008</v>
      </c>
      <c r="I337" s="9">
        <f t="shared" si="69"/>
        <v>0.27750000000000002</v>
      </c>
      <c r="J337" s="6">
        <f t="shared" si="70"/>
        <v>50961.661249999997</v>
      </c>
      <c r="K337" s="10">
        <f t="shared" si="71"/>
        <v>55221</v>
      </c>
      <c r="L337" s="1" t="str">
        <f t="shared" si="72"/>
        <v/>
      </c>
      <c r="M337" s="1" t="str">
        <f t="shared" si="73"/>
        <v/>
      </c>
      <c r="N337" s="8" t="str">
        <f t="shared" si="74"/>
        <v/>
      </c>
      <c r="O337" s="59" t="str">
        <f t="shared" si="75"/>
        <v/>
      </c>
    </row>
    <row r="338" spans="1:15" s="1" customFormat="1">
      <c r="A338" s="6">
        <f t="shared" si="76"/>
        <v>29300</v>
      </c>
      <c r="B338" s="6">
        <f t="shared" si="63"/>
        <v>42310.5</v>
      </c>
      <c r="C338" s="8">
        <f t="shared" si="64"/>
        <v>0.85</v>
      </c>
      <c r="D338" s="6">
        <f t="shared" si="65"/>
        <v>13063.924999999999</v>
      </c>
      <c r="E338" s="6">
        <f t="shared" si="77"/>
        <v>42363.925000000003</v>
      </c>
      <c r="F338" s="6">
        <f t="shared" si="66"/>
        <v>31413.925000000003</v>
      </c>
      <c r="G338" s="8">
        <f t="shared" si="67"/>
        <v>0.15</v>
      </c>
      <c r="H338" s="6">
        <f t="shared" si="68"/>
        <v>4287.0887500000008</v>
      </c>
      <c r="I338" s="9">
        <f t="shared" si="69"/>
        <v>0.27750000000000002</v>
      </c>
      <c r="J338" s="6">
        <f t="shared" si="70"/>
        <v>51033.911249999997</v>
      </c>
      <c r="K338" s="10">
        <f t="shared" si="71"/>
        <v>55321</v>
      </c>
      <c r="L338" s="1" t="str">
        <f t="shared" si="72"/>
        <v/>
      </c>
      <c r="M338" s="1" t="str">
        <f t="shared" si="73"/>
        <v/>
      </c>
      <c r="N338" s="8" t="str">
        <f t="shared" si="74"/>
        <v/>
      </c>
      <c r="O338" s="59" t="str">
        <f t="shared" si="75"/>
        <v/>
      </c>
    </row>
    <row r="339" spans="1:15" s="1" customFormat="1">
      <c r="A339" s="6">
        <f t="shared" si="76"/>
        <v>29400</v>
      </c>
      <c r="B339" s="6">
        <f t="shared" si="63"/>
        <v>42410.5</v>
      </c>
      <c r="C339" s="8">
        <f t="shared" si="64"/>
        <v>0.85</v>
      </c>
      <c r="D339" s="6">
        <f t="shared" si="65"/>
        <v>13148.924999999999</v>
      </c>
      <c r="E339" s="6">
        <f t="shared" si="77"/>
        <v>42548.925000000003</v>
      </c>
      <c r="F339" s="6">
        <f t="shared" si="66"/>
        <v>31598.925000000003</v>
      </c>
      <c r="G339" s="8">
        <f t="shared" si="67"/>
        <v>0.15</v>
      </c>
      <c r="H339" s="6">
        <f t="shared" si="68"/>
        <v>4314.8387500000008</v>
      </c>
      <c r="I339" s="9">
        <f t="shared" si="69"/>
        <v>0.27750000000000002</v>
      </c>
      <c r="J339" s="6">
        <f t="shared" si="70"/>
        <v>51106.161249999997</v>
      </c>
      <c r="K339" s="10">
        <f t="shared" si="71"/>
        <v>55421</v>
      </c>
      <c r="L339" s="1" t="str">
        <f t="shared" si="72"/>
        <v/>
      </c>
      <c r="M339" s="1" t="str">
        <f t="shared" si="73"/>
        <v/>
      </c>
      <c r="N339" s="8" t="str">
        <f t="shared" si="74"/>
        <v/>
      </c>
      <c r="O339" s="59" t="str">
        <f t="shared" si="75"/>
        <v/>
      </c>
    </row>
    <row r="340" spans="1:15" s="1" customFormat="1">
      <c r="A340" s="6">
        <f t="shared" si="76"/>
        <v>29500</v>
      </c>
      <c r="B340" s="6">
        <f t="shared" si="63"/>
        <v>42510.5</v>
      </c>
      <c r="C340" s="8">
        <f t="shared" si="64"/>
        <v>0.85</v>
      </c>
      <c r="D340" s="6">
        <f t="shared" si="65"/>
        <v>13233.924999999999</v>
      </c>
      <c r="E340" s="6">
        <f t="shared" si="77"/>
        <v>42733.925000000003</v>
      </c>
      <c r="F340" s="6">
        <f t="shared" si="66"/>
        <v>31783.925000000003</v>
      </c>
      <c r="G340" s="8">
        <f t="shared" si="67"/>
        <v>0.15</v>
      </c>
      <c r="H340" s="6">
        <f t="shared" si="68"/>
        <v>4342.5887500000008</v>
      </c>
      <c r="I340" s="9">
        <f t="shared" si="69"/>
        <v>0.27750000000000002</v>
      </c>
      <c r="J340" s="6">
        <f t="shared" si="70"/>
        <v>51178.411249999997</v>
      </c>
      <c r="K340" s="10">
        <f t="shared" si="71"/>
        <v>55521</v>
      </c>
      <c r="L340" s="1" t="str">
        <f t="shared" si="72"/>
        <v/>
      </c>
      <c r="M340" s="1" t="str">
        <f t="shared" si="73"/>
        <v/>
      </c>
      <c r="N340" s="8" t="str">
        <f t="shared" si="74"/>
        <v/>
      </c>
      <c r="O340" s="59" t="str">
        <f t="shared" si="75"/>
        <v/>
      </c>
    </row>
    <row r="341" spans="1:15" s="1" customFormat="1">
      <c r="A341" s="6">
        <f t="shared" si="76"/>
        <v>29600</v>
      </c>
      <c r="B341" s="6">
        <f t="shared" si="63"/>
        <v>42610.5</v>
      </c>
      <c r="C341" s="8">
        <f t="shared" si="64"/>
        <v>0.85</v>
      </c>
      <c r="D341" s="6">
        <f t="shared" si="65"/>
        <v>13318.924999999999</v>
      </c>
      <c r="E341" s="6">
        <f t="shared" si="77"/>
        <v>42918.925000000003</v>
      </c>
      <c r="F341" s="6">
        <f t="shared" si="66"/>
        <v>31968.925000000003</v>
      </c>
      <c r="G341" s="8">
        <f t="shared" si="67"/>
        <v>0.15</v>
      </c>
      <c r="H341" s="6">
        <f t="shared" si="68"/>
        <v>4370.3387500000008</v>
      </c>
      <c r="I341" s="9">
        <f t="shared" si="69"/>
        <v>0.27750000000000002</v>
      </c>
      <c r="J341" s="6">
        <f t="shared" si="70"/>
        <v>51250.661249999997</v>
      </c>
      <c r="K341" s="10">
        <f t="shared" si="71"/>
        <v>55621</v>
      </c>
      <c r="L341" s="1" t="str">
        <f t="shared" si="72"/>
        <v/>
      </c>
      <c r="M341" s="1" t="str">
        <f t="shared" si="73"/>
        <v/>
      </c>
      <c r="N341" s="8" t="str">
        <f t="shared" si="74"/>
        <v/>
      </c>
      <c r="O341" s="59" t="str">
        <f t="shared" si="75"/>
        <v/>
      </c>
    </row>
    <row r="342" spans="1:15" s="1" customFormat="1">
      <c r="A342" s="6">
        <f t="shared" si="76"/>
        <v>29700</v>
      </c>
      <c r="B342" s="6">
        <f t="shared" si="63"/>
        <v>42710.5</v>
      </c>
      <c r="C342" s="8">
        <f t="shared" si="64"/>
        <v>0.85</v>
      </c>
      <c r="D342" s="6">
        <f t="shared" si="65"/>
        <v>13403.924999999999</v>
      </c>
      <c r="E342" s="6">
        <f t="shared" si="77"/>
        <v>43103.925000000003</v>
      </c>
      <c r="F342" s="6">
        <f t="shared" si="66"/>
        <v>32153.925000000003</v>
      </c>
      <c r="G342" s="8">
        <f t="shared" si="67"/>
        <v>0.15</v>
      </c>
      <c r="H342" s="6">
        <f t="shared" si="68"/>
        <v>4398.0887500000008</v>
      </c>
      <c r="I342" s="9">
        <f t="shared" si="69"/>
        <v>0.27750000000000002</v>
      </c>
      <c r="J342" s="6">
        <f t="shared" si="70"/>
        <v>51322.911249999997</v>
      </c>
      <c r="K342" s="10">
        <f t="shared" si="71"/>
        <v>55721</v>
      </c>
      <c r="L342" s="1" t="str">
        <f t="shared" si="72"/>
        <v/>
      </c>
      <c r="M342" s="1" t="str">
        <f t="shared" si="73"/>
        <v/>
      </c>
      <c r="N342" s="8" t="str">
        <f t="shared" si="74"/>
        <v/>
      </c>
      <c r="O342" s="59" t="str">
        <f t="shared" si="75"/>
        <v/>
      </c>
    </row>
    <row r="343" spans="1:15" s="1" customFormat="1">
      <c r="A343" s="6">
        <f t="shared" si="76"/>
        <v>29800</v>
      </c>
      <c r="B343" s="6">
        <f t="shared" si="63"/>
        <v>42810.5</v>
      </c>
      <c r="C343" s="8">
        <f t="shared" si="64"/>
        <v>0.85</v>
      </c>
      <c r="D343" s="6">
        <f t="shared" si="65"/>
        <v>13488.924999999999</v>
      </c>
      <c r="E343" s="6">
        <f t="shared" si="77"/>
        <v>43288.925000000003</v>
      </c>
      <c r="F343" s="6">
        <f t="shared" si="66"/>
        <v>32338.925000000003</v>
      </c>
      <c r="G343" s="8">
        <f t="shared" si="67"/>
        <v>0.15</v>
      </c>
      <c r="H343" s="6">
        <f t="shared" si="68"/>
        <v>4425.8387500000008</v>
      </c>
      <c r="I343" s="9">
        <f t="shared" si="69"/>
        <v>0.27750000000000002</v>
      </c>
      <c r="J343" s="6">
        <f t="shared" si="70"/>
        <v>51395.161249999997</v>
      </c>
      <c r="K343" s="10">
        <f t="shared" si="71"/>
        <v>55821</v>
      </c>
      <c r="L343" s="1" t="str">
        <f t="shared" si="72"/>
        <v/>
      </c>
      <c r="M343" s="1" t="str">
        <f t="shared" si="73"/>
        <v/>
      </c>
      <c r="N343" s="8" t="str">
        <f t="shared" si="74"/>
        <v/>
      </c>
      <c r="O343" s="59" t="str">
        <f t="shared" si="75"/>
        <v/>
      </c>
    </row>
    <row r="344" spans="1:15" s="1" customFormat="1">
      <c r="A344" s="6">
        <f t="shared" si="76"/>
        <v>29900</v>
      </c>
      <c r="B344" s="6">
        <f t="shared" si="63"/>
        <v>42910.5</v>
      </c>
      <c r="C344" s="8">
        <f t="shared" si="64"/>
        <v>0.85</v>
      </c>
      <c r="D344" s="6">
        <f t="shared" si="65"/>
        <v>13573.924999999999</v>
      </c>
      <c r="E344" s="6">
        <f t="shared" si="77"/>
        <v>43473.925000000003</v>
      </c>
      <c r="F344" s="6">
        <f t="shared" si="66"/>
        <v>32523.925000000003</v>
      </c>
      <c r="G344" s="8">
        <f t="shared" si="67"/>
        <v>0.15</v>
      </c>
      <c r="H344" s="6">
        <f t="shared" si="68"/>
        <v>4453.5887500000008</v>
      </c>
      <c r="I344" s="9">
        <f t="shared" si="69"/>
        <v>0.27750000000000002</v>
      </c>
      <c r="J344" s="6">
        <f t="shared" si="70"/>
        <v>51467.411249999997</v>
      </c>
      <c r="K344" s="10">
        <f t="shared" si="71"/>
        <v>55921</v>
      </c>
      <c r="L344" s="1" t="str">
        <f t="shared" si="72"/>
        <v/>
      </c>
      <c r="M344" s="1" t="str">
        <f t="shared" si="73"/>
        <v/>
      </c>
      <c r="N344" s="8" t="str">
        <f t="shared" si="74"/>
        <v/>
      </c>
      <c r="O344" s="59" t="str">
        <f t="shared" si="75"/>
        <v/>
      </c>
    </row>
    <row r="345" spans="1:15" s="1" customFormat="1">
      <c r="A345" s="6">
        <f t="shared" si="76"/>
        <v>30000</v>
      </c>
      <c r="B345" s="6">
        <f t="shared" si="63"/>
        <v>43010.5</v>
      </c>
      <c r="C345" s="8">
        <f t="shared" si="64"/>
        <v>0.85</v>
      </c>
      <c r="D345" s="6">
        <f t="shared" si="65"/>
        <v>13658.924999999999</v>
      </c>
      <c r="E345" s="6">
        <f t="shared" si="77"/>
        <v>43658.925000000003</v>
      </c>
      <c r="F345" s="6">
        <f t="shared" si="66"/>
        <v>32708.925000000003</v>
      </c>
      <c r="G345" s="8">
        <f t="shared" si="67"/>
        <v>0.15</v>
      </c>
      <c r="H345" s="6">
        <f t="shared" si="68"/>
        <v>4481.3387500000008</v>
      </c>
      <c r="I345" s="9">
        <f t="shared" si="69"/>
        <v>0.27750000000000002</v>
      </c>
      <c r="J345" s="6">
        <f t="shared" si="70"/>
        <v>51539.661249999997</v>
      </c>
      <c r="K345" s="10">
        <f t="shared" si="71"/>
        <v>56021</v>
      </c>
      <c r="L345" s="1" t="str">
        <f t="shared" si="72"/>
        <v/>
      </c>
      <c r="M345" s="1" t="str">
        <f t="shared" si="73"/>
        <v/>
      </c>
      <c r="N345" s="8" t="str">
        <f t="shared" si="74"/>
        <v/>
      </c>
      <c r="O345" s="59" t="str">
        <f t="shared" si="75"/>
        <v/>
      </c>
    </row>
    <row r="346" spans="1:15" s="1" customFormat="1">
      <c r="A346" s="6">
        <f t="shared" si="76"/>
        <v>30100</v>
      </c>
      <c r="B346" s="6">
        <f t="shared" si="63"/>
        <v>43110.5</v>
      </c>
      <c r="C346" s="8">
        <f t="shared" si="64"/>
        <v>0.85</v>
      </c>
      <c r="D346" s="6">
        <f t="shared" si="65"/>
        <v>13743.924999999999</v>
      </c>
      <c r="E346" s="6">
        <f t="shared" si="77"/>
        <v>43843.925000000003</v>
      </c>
      <c r="F346" s="6">
        <f t="shared" si="66"/>
        <v>32893.925000000003</v>
      </c>
      <c r="G346" s="8">
        <f t="shared" si="67"/>
        <v>0.15</v>
      </c>
      <c r="H346" s="6">
        <f t="shared" si="68"/>
        <v>4509.0887500000008</v>
      </c>
      <c r="I346" s="9">
        <f t="shared" si="69"/>
        <v>0.27750000000000002</v>
      </c>
      <c r="J346" s="6">
        <f t="shared" si="70"/>
        <v>51611.911249999997</v>
      </c>
      <c r="K346" s="10">
        <f t="shared" si="71"/>
        <v>56121</v>
      </c>
      <c r="L346" s="1" t="str">
        <f t="shared" si="72"/>
        <v/>
      </c>
      <c r="M346" s="1" t="str">
        <f t="shared" si="73"/>
        <v/>
      </c>
      <c r="N346" s="8" t="str">
        <f t="shared" si="74"/>
        <v/>
      </c>
      <c r="O346" s="59" t="str">
        <f t="shared" si="75"/>
        <v/>
      </c>
    </row>
    <row r="347" spans="1:15" s="1" customFormat="1">
      <c r="A347" s="6">
        <f t="shared" si="76"/>
        <v>30200</v>
      </c>
      <c r="B347" s="6">
        <f t="shared" si="63"/>
        <v>43210.5</v>
      </c>
      <c r="C347" s="8">
        <f t="shared" si="64"/>
        <v>0.85</v>
      </c>
      <c r="D347" s="6">
        <f t="shared" si="65"/>
        <v>13828.924999999999</v>
      </c>
      <c r="E347" s="6">
        <f t="shared" si="77"/>
        <v>44028.925000000003</v>
      </c>
      <c r="F347" s="6">
        <f t="shared" si="66"/>
        <v>33078.925000000003</v>
      </c>
      <c r="G347" s="8">
        <f t="shared" si="67"/>
        <v>0.15</v>
      </c>
      <c r="H347" s="6">
        <f t="shared" si="68"/>
        <v>4536.8387500000008</v>
      </c>
      <c r="I347" s="9">
        <f t="shared" si="69"/>
        <v>0.27750000000000002</v>
      </c>
      <c r="J347" s="6">
        <f t="shared" si="70"/>
        <v>51684.161249999997</v>
      </c>
      <c r="K347" s="10">
        <f t="shared" si="71"/>
        <v>56221</v>
      </c>
      <c r="L347" s="1" t="str">
        <f t="shared" si="72"/>
        <v/>
      </c>
      <c r="M347" s="1" t="str">
        <f t="shared" si="73"/>
        <v/>
      </c>
      <c r="N347" s="8" t="str">
        <f t="shared" si="74"/>
        <v/>
      </c>
      <c r="O347" s="59" t="str">
        <f t="shared" si="75"/>
        <v/>
      </c>
    </row>
    <row r="348" spans="1:15" s="1" customFormat="1">
      <c r="A348" s="6">
        <f t="shared" si="76"/>
        <v>30300</v>
      </c>
      <c r="B348" s="6">
        <f t="shared" si="63"/>
        <v>43310.5</v>
      </c>
      <c r="C348" s="8">
        <f t="shared" si="64"/>
        <v>0.85</v>
      </c>
      <c r="D348" s="6">
        <f t="shared" si="65"/>
        <v>13913.924999999999</v>
      </c>
      <c r="E348" s="6">
        <f t="shared" si="77"/>
        <v>44213.925000000003</v>
      </c>
      <c r="F348" s="6">
        <f t="shared" si="66"/>
        <v>33263.925000000003</v>
      </c>
      <c r="G348" s="8">
        <f t="shared" si="67"/>
        <v>0.15</v>
      </c>
      <c r="H348" s="6">
        <f t="shared" si="68"/>
        <v>4564.5887500000008</v>
      </c>
      <c r="I348" s="9">
        <f t="shared" si="69"/>
        <v>0.27750000000000002</v>
      </c>
      <c r="J348" s="6">
        <f t="shared" si="70"/>
        <v>51756.411249999997</v>
      </c>
      <c r="K348" s="10">
        <f t="shared" si="71"/>
        <v>56321</v>
      </c>
      <c r="L348" s="1" t="str">
        <f t="shared" si="72"/>
        <v/>
      </c>
      <c r="M348" s="1" t="str">
        <f t="shared" si="73"/>
        <v/>
      </c>
      <c r="N348" s="8" t="str">
        <f t="shared" si="74"/>
        <v/>
      </c>
      <c r="O348" s="59" t="str">
        <f t="shared" si="75"/>
        <v/>
      </c>
    </row>
    <row r="349" spans="1:15" s="1" customFormat="1">
      <c r="A349" s="6">
        <f t="shared" si="76"/>
        <v>30400</v>
      </c>
      <c r="B349" s="6">
        <f t="shared" si="63"/>
        <v>43410.5</v>
      </c>
      <c r="C349" s="8">
        <f t="shared" si="64"/>
        <v>0.85</v>
      </c>
      <c r="D349" s="6">
        <f t="shared" si="65"/>
        <v>13998.924999999999</v>
      </c>
      <c r="E349" s="6">
        <f t="shared" si="77"/>
        <v>44398.925000000003</v>
      </c>
      <c r="F349" s="6">
        <f t="shared" si="66"/>
        <v>33448.925000000003</v>
      </c>
      <c r="G349" s="8">
        <f t="shared" si="67"/>
        <v>0.15</v>
      </c>
      <c r="H349" s="6">
        <f t="shared" si="68"/>
        <v>4592.3387500000008</v>
      </c>
      <c r="I349" s="9">
        <f t="shared" si="69"/>
        <v>0.27750000000000002</v>
      </c>
      <c r="J349" s="6">
        <f t="shared" si="70"/>
        <v>51828.661249999997</v>
      </c>
      <c r="K349" s="10">
        <f t="shared" si="71"/>
        <v>56421</v>
      </c>
      <c r="L349" s="1" t="str">
        <f t="shared" si="72"/>
        <v/>
      </c>
      <c r="M349" s="1" t="str">
        <f t="shared" si="73"/>
        <v/>
      </c>
      <c r="N349" s="8" t="str">
        <f t="shared" si="74"/>
        <v/>
      </c>
      <c r="O349" s="59" t="str">
        <f t="shared" si="75"/>
        <v/>
      </c>
    </row>
    <row r="350" spans="1:15" s="1" customFormat="1">
      <c r="A350" s="6">
        <f t="shared" si="76"/>
        <v>30500</v>
      </c>
      <c r="B350" s="6">
        <f t="shared" si="63"/>
        <v>43510.5</v>
      </c>
      <c r="C350" s="8">
        <f t="shared" si="64"/>
        <v>0.85</v>
      </c>
      <c r="D350" s="6">
        <f t="shared" si="65"/>
        <v>14083.924999999999</v>
      </c>
      <c r="E350" s="6">
        <f t="shared" si="77"/>
        <v>44583.925000000003</v>
      </c>
      <c r="F350" s="6">
        <f t="shared" si="66"/>
        <v>33633.925000000003</v>
      </c>
      <c r="G350" s="8">
        <f t="shared" si="67"/>
        <v>0.15</v>
      </c>
      <c r="H350" s="6">
        <f t="shared" si="68"/>
        <v>4620.0887500000008</v>
      </c>
      <c r="I350" s="9">
        <f t="shared" si="69"/>
        <v>0.27750000000000002</v>
      </c>
      <c r="J350" s="6">
        <f t="shared" si="70"/>
        <v>51900.911249999997</v>
      </c>
      <c r="K350" s="10">
        <f t="shared" si="71"/>
        <v>56521</v>
      </c>
      <c r="L350" s="1" t="str">
        <f t="shared" si="72"/>
        <v/>
      </c>
      <c r="M350" s="1" t="str">
        <f t="shared" si="73"/>
        <v/>
      </c>
      <c r="N350" s="8" t="str">
        <f t="shared" si="74"/>
        <v/>
      </c>
      <c r="O350" s="59" t="str">
        <f t="shared" si="75"/>
        <v/>
      </c>
    </row>
    <row r="351" spans="1:15" s="1" customFormat="1">
      <c r="A351" s="6">
        <f t="shared" si="76"/>
        <v>30600</v>
      </c>
      <c r="B351" s="6">
        <f t="shared" si="63"/>
        <v>43610.5</v>
      </c>
      <c r="C351" s="8">
        <f t="shared" si="64"/>
        <v>0.85</v>
      </c>
      <c r="D351" s="6">
        <f t="shared" si="65"/>
        <v>14168.924999999999</v>
      </c>
      <c r="E351" s="6">
        <f t="shared" si="77"/>
        <v>44768.925000000003</v>
      </c>
      <c r="F351" s="6">
        <f t="shared" si="66"/>
        <v>33818.925000000003</v>
      </c>
      <c r="G351" s="8">
        <f t="shared" si="67"/>
        <v>0.15</v>
      </c>
      <c r="H351" s="6">
        <f t="shared" si="68"/>
        <v>4647.8387500000008</v>
      </c>
      <c r="I351" s="9">
        <f t="shared" si="69"/>
        <v>0.27750000000000002</v>
      </c>
      <c r="J351" s="6">
        <f t="shared" si="70"/>
        <v>51973.161249999997</v>
      </c>
      <c r="K351" s="10">
        <f t="shared" si="71"/>
        <v>56621</v>
      </c>
      <c r="L351" s="1" t="str">
        <f t="shared" si="72"/>
        <v/>
      </c>
      <c r="M351" s="1" t="str">
        <f t="shared" si="73"/>
        <v/>
      </c>
      <c r="N351" s="8" t="str">
        <f t="shared" si="74"/>
        <v/>
      </c>
      <c r="O351" s="59" t="str">
        <f t="shared" si="75"/>
        <v/>
      </c>
    </row>
    <row r="352" spans="1:15" s="1" customFormat="1">
      <c r="A352" s="6">
        <f t="shared" si="76"/>
        <v>30700</v>
      </c>
      <c r="B352" s="6">
        <f t="shared" si="63"/>
        <v>43710.5</v>
      </c>
      <c r="C352" s="8">
        <f t="shared" si="64"/>
        <v>0.85</v>
      </c>
      <c r="D352" s="6">
        <f t="shared" si="65"/>
        <v>14253.924999999999</v>
      </c>
      <c r="E352" s="6">
        <f t="shared" si="77"/>
        <v>44953.925000000003</v>
      </c>
      <c r="F352" s="6">
        <f t="shared" si="66"/>
        <v>34003.925000000003</v>
      </c>
      <c r="G352" s="8">
        <f t="shared" si="67"/>
        <v>0.15</v>
      </c>
      <c r="H352" s="6">
        <f t="shared" si="68"/>
        <v>4675.5887500000008</v>
      </c>
      <c r="I352" s="9">
        <f t="shared" si="69"/>
        <v>0.27750000000000002</v>
      </c>
      <c r="J352" s="6">
        <f t="shared" si="70"/>
        <v>52045.411249999997</v>
      </c>
      <c r="K352" s="10">
        <f t="shared" si="71"/>
        <v>56721</v>
      </c>
      <c r="L352" s="1" t="str">
        <f t="shared" si="72"/>
        <v/>
      </c>
      <c r="M352" s="1" t="str">
        <f t="shared" si="73"/>
        <v/>
      </c>
      <c r="N352" s="8" t="str">
        <f t="shared" si="74"/>
        <v/>
      </c>
      <c r="O352" s="59" t="str">
        <f t="shared" si="75"/>
        <v/>
      </c>
    </row>
    <row r="353" spans="1:15" s="1" customFormat="1">
      <c r="A353" s="6">
        <f t="shared" si="76"/>
        <v>30800</v>
      </c>
      <c r="B353" s="6">
        <f t="shared" si="63"/>
        <v>43810.5</v>
      </c>
      <c r="C353" s="8">
        <f t="shared" si="64"/>
        <v>0.85</v>
      </c>
      <c r="D353" s="6">
        <f t="shared" si="65"/>
        <v>14338.924999999999</v>
      </c>
      <c r="E353" s="6">
        <f t="shared" si="77"/>
        <v>45138.925000000003</v>
      </c>
      <c r="F353" s="6">
        <f t="shared" si="66"/>
        <v>34188.925000000003</v>
      </c>
      <c r="G353" s="8">
        <f t="shared" si="67"/>
        <v>0.15</v>
      </c>
      <c r="H353" s="6">
        <f t="shared" si="68"/>
        <v>4703.3387500000008</v>
      </c>
      <c r="I353" s="9">
        <f t="shared" si="69"/>
        <v>0.27750000000000002</v>
      </c>
      <c r="J353" s="6">
        <f t="shared" si="70"/>
        <v>52117.661249999997</v>
      </c>
      <c r="K353" s="10">
        <f t="shared" si="71"/>
        <v>56821</v>
      </c>
      <c r="L353" s="1" t="str">
        <f t="shared" si="72"/>
        <v/>
      </c>
      <c r="M353" s="1" t="str">
        <f t="shared" si="73"/>
        <v/>
      </c>
      <c r="N353" s="8" t="str">
        <f t="shared" si="74"/>
        <v/>
      </c>
      <c r="O353" s="59" t="str">
        <f t="shared" si="75"/>
        <v/>
      </c>
    </row>
    <row r="354" spans="1:15" s="1" customFormat="1">
      <c r="A354" s="6">
        <f t="shared" si="76"/>
        <v>30900</v>
      </c>
      <c r="B354" s="6">
        <f t="shared" si="63"/>
        <v>43910.5</v>
      </c>
      <c r="C354" s="8">
        <f t="shared" si="64"/>
        <v>0.85</v>
      </c>
      <c r="D354" s="6">
        <f t="shared" si="65"/>
        <v>14423.924999999999</v>
      </c>
      <c r="E354" s="6">
        <f t="shared" si="77"/>
        <v>45323.925000000003</v>
      </c>
      <c r="F354" s="6">
        <f t="shared" si="66"/>
        <v>34373.925000000003</v>
      </c>
      <c r="G354" s="8">
        <f t="shared" si="67"/>
        <v>0.15</v>
      </c>
      <c r="H354" s="6">
        <f t="shared" si="68"/>
        <v>4731.0887500000008</v>
      </c>
      <c r="I354" s="9">
        <f t="shared" si="69"/>
        <v>0.27750000000000002</v>
      </c>
      <c r="J354" s="6">
        <f t="shared" si="70"/>
        <v>52189.911249999997</v>
      </c>
      <c r="K354" s="10">
        <f t="shared" si="71"/>
        <v>56921</v>
      </c>
      <c r="L354" s="1" t="str">
        <f t="shared" si="72"/>
        <v/>
      </c>
      <c r="M354" s="1" t="str">
        <f t="shared" si="73"/>
        <v/>
      </c>
      <c r="N354" s="8" t="str">
        <f t="shared" si="74"/>
        <v/>
      </c>
      <c r="O354" s="59" t="str">
        <f t="shared" si="75"/>
        <v/>
      </c>
    </row>
    <row r="355" spans="1:15" s="1" customFormat="1">
      <c r="A355" s="6">
        <f t="shared" si="76"/>
        <v>31000</v>
      </c>
      <c r="B355" s="6">
        <f t="shared" si="63"/>
        <v>44010.5</v>
      </c>
      <c r="C355" s="8">
        <f t="shared" si="64"/>
        <v>0.85</v>
      </c>
      <c r="D355" s="6">
        <f t="shared" si="65"/>
        <v>14508.924999999999</v>
      </c>
      <c r="E355" s="6">
        <f t="shared" si="77"/>
        <v>45508.925000000003</v>
      </c>
      <c r="F355" s="6">
        <f t="shared" si="66"/>
        <v>34558.925000000003</v>
      </c>
      <c r="G355" s="8">
        <f t="shared" si="67"/>
        <v>0.25</v>
      </c>
      <c r="H355" s="6">
        <f t="shared" si="68"/>
        <v>4764.7312500000007</v>
      </c>
      <c r="I355" s="9">
        <f t="shared" si="69"/>
        <v>0.46250000000000002</v>
      </c>
      <c r="J355" s="6">
        <f t="shared" si="70"/>
        <v>52256.268750000003</v>
      </c>
      <c r="K355" s="10">
        <f t="shared" si="71"/>
        <v>57021</v>
      </c>
      <c r="L355" s="1">
        <f t="shared" si="72"/>
        <v>57021</v>
      </c>
      <c r="M355" s="1" t="str">
        <f t="shared" si="73"/>
        <v/>
      </c>
      <c r="N355" s="8" t="str">
        <f t="shared" si="74"/>
        <v/>
      </c>
      <c r="O355" s="59" t="str">
        <f t="shared" si="75"/>
        <v/>
      </c>
    </row>
    <row r="356" spans="1:15" s="1" customFormat="1">
      <c r="A356" s="6">
        <f t="shared" si="76"/>
        <v>31100</v>
      </c>
      <c r="B356" s="6">
        <f t="shared" si="63"/>
        <v>44110.5</v>
      </c>
      <c r="C356" s="8">
        <f t="shared" si="64"/>
        <v>0.85</v>
      </c>
      <c r="D356" s="6">
        <f t="shared" si="65"/>
        <v>14593.924999999999</v>
      </c>
      <c r="E356" s="6">
        <f t="shared" si="77"/>
        <v>45693.925000000003</v>
      </c>
      <c r="F356" s="6">
        <f t="shared" si="66"/>
        <v>34743.925000000003</v>
      </c>
      <c r="G356" s="8">
        <f t="shared" si="67"/>
        <v>0.25</v>
      </c>
      <c r="H356" s="6">
        <f t="shared" si="68"/>
        <v>4810.9812500000007</v>
      </c>
      <c r="I356" s="9">
        <f t="shared" si="69"/>
        <v>0.46250000000000002</v>
      </c>
      <c r="J356" s="6">
        <f t="shared" si="70"/>
        <v>52310.018750000003</v>
      </c>
      <c r="K356" s="10">
        <f t="shared" si="71"/>
        <v>57121</v>
      </c>
      <c r="L356" s="1" t="str">
        <f t="shared" si="72"/>
        <v/>
      </c>
      <c r="M356" s="1" t="str">
        <f t="shared" si="73"/>
        <v/>
      </c>
      <c r="N356" s="8" t="str">
        <f t="shared" si="74"/>
        <v/>
      </c>
      <c r="O356" s="59" t="str">
        <f t="shared" si="75"/>
        <v/>
      </c>
    </row>
    <row r="357" spans="1:15" s="1" customFormat="1">
      <c r="A357" s="6">
        <f t="shared" si="76"/>
        <v>31200</v>
      </c>
      <c r="B357" s="6">
        <f t="shared" si="63"/>
        <v>44210.5</v>
      </c>
      <c r="C357" s="8">
        <f t="shared" si="64"/>
        <v>0.85</v>
      </c>
      <c r="D357" s="6">
        <f t="shared" si="65"/>
        <v>14678.924999999999</v>
      </c>
      <c r="E357" s="6">
        <f t="shared" si="77"/>
        <v>45878.925000000003</v>
      </c>
      <c r="F357" s="6">
        <f t="shared" si="66"/>
        <v>34928.925000000003</v>
      </c>
      <c r="G357" s="8">
        <f t="shared" si="67"/>
        <v>0.25</v>
      </c>
      <c r="H357" s="6">
        <f t="shared" si="68"/>
        <v>4857.2312500000007</v>
      </c>
      <c r="I357" s="9">
        <f t="shared" si="69"/>
        <v>0.46250000000000002</v>
      </c>
      <c r="J357" s="6">
        <f t="shared" si="70"/>
        <v>52363.768750000003</v>
      </c>
      <c r="K357" s="10">
        <f t="shared" si="71"/>
        <v>57221</v>
      </c>
      <c r="L357" s="1" t="str">
        <f t="shared" si="72"/>
        <v/>
      </c>
      <c r="M357" s="1" t="str">
        <f t="shared" si="73"/>
        <v/>
      </c>
      <c r="N357" s="8" t="str">
        <f t="shared" si="74"/>
        <v/>
      </c>
      <c r="O357" s="59" t="str">
        <f t="shared" si="75"/>
        <v/>
      </c>
    </row>
    <row r="358" spans="1:15" s="1" customFormat="1">
      <c r="A358" s="6">
        <f t="shared" si="76"/>
        <v>31300</v>
      </c>
      <c r="B358" s="6">
        <f t="shared" si="63"/>
        <v>44310.5</v>
      </c>
      <c r="C358" s="8">
        <f t="shared" si="64"/>
        <v>0.85</v>
      </c>
      <c r="D358" s="6">
        <f t="shared" si="65"/>
        <v>14763.924999999999</v>
      </c>
      <c r="E358" s="6">
        <f t="shared" si="77"/>
        <v>46063.925000000003</v>
      </c>
      <c r="F358" s="6">
        <f t="shared" si="66"/>
        <v>35113.925000000003</v>
      </c>
      <c r="G358" s="8">
        <f t="shared" si="67"/>
        <v>0.25</v>
      </c>
      <c r="H358" s="6">
        <f t="shared" si="68"/>
        <v>4903.4812500000007</v>
      </c>
      <c r="I358" s="9">
        <f t="shared" si="69"/>
        <v>0.46250000000000002</v>
      </c>
      <c r="J358" s="6">
        <f t="shared" si="70"/>
        <v>52417.518750000003</v>
      </c>
      <c r="K358" s="10">
        <f t="shared" si="71"/>
        <v>57321</v>
      </c>
      <c r="L358" s="1" t="str">
        <f t="shared" si="72"/>
        <v/>
      </c>
      <c r="M358" s="1" t="str">
        <f t="shared" si="73"/>
        <v/>
      </c>
      <c r="N358" s="8" t="str">
        <f t="shared" si="74"/>
        <v/>
      </c>
      <c r="O358" s="59" t="str">
        <f t="shared" si="75"/>
        <v/>
      </c>
    </row>
    <row r="359" spans="1:15" s="1" customFormat="1">
      <c r="A359" s="6">
        <f t="shared" si="76"/>
        <v>31400</v>
      </c>
      <c r="B359" s="6">
        <f t="shared" si="63"/>
        <v>44410.5</v>
      </c>
      <c r="C359" s="8">
        <f t="shared" si="64"/>
        <v>0.85</v>
      </c>
      <c r="D359" s="6">
        <f t="shared" si="65"/>
        <v>14848.924999999999</v>
      </c>
      <c r="E359" s="6">
        <f t="shared" si="77"/>
        <v>46248.925000000003</v>
      </c>
      <c r="F359" s="6">
        <f t="shared" si="66"/>
        <v>35298.925000000003</v>
      </c>
      <c r="G359" s="8">
        <f t="shared" si="67"/>
        <v>0.25</v>
      </c>
      <c r="H359" s="6">
        <f t="shared" si="68"/>
        <v>4949.7312500000007</v>
      </c>
      <c r="I359" s="9">
        <f t="shared" si="69"/>
        <v>0.46250000000000002</v>
      </c>
      <c r="J359" s="6">
        <f t="shared" si="70"/>
        <v>52471.268750000003</v>
      </c>
      <c r="K359" s="10">
        <f t="shared" si="71"/>
        <v>57421</v>
      </c>
      <c r="L359" s="1" t="str">
        <f t="shared" si="72"/>
        <v/>
      </c>
      <c r="M359" s="1" t="str">
        <f t="shared" si="73"/>
        <v/>
      </c>
      <c r="N359" s="8" t="str">
        <f t="shared" si="74"/>
        <v/>
      </c>
      <c r="O359" s="59" t="str">
        <f t="shared" si="75"/>
        <v/>
      </c>
    </row>
    <row r="360" spans="1:15" s="1" customFormat="1">
      <c r="A360" s="6">
        <f t="shared" si="76"/>
        <v>31500</v>
      </c>
      <c r="B360" s="6">
        <f t="shared" si="63"/>
        <v>44510.5</v>
      </c>
      <c r="C360" s="8">
        <f t="shared" si="64"/>
        <v>0.85</v>
      </c>
      <c r="D360" s="6">
        <f t="shared" si="65"/>
        <v>14933.924999999999</v>
      </c>
      <c r="E360" s="6">
        <f t="shared" si="77"/>
        <v>46433.925000000003</v>
      </c>
      <c r="F360" s="6">
        <f t="shared" si="66"/>
        <v>35483.925000000003</v>
      </c>
      <c r="G360" s="8">
        <f t="shared" si="67"/>
        <v>0.25</v>
      </c>
      <c r="H360" s="6">
        <f t="shared" si="68"/>
        <v>4995.9812500000007</v>
      </c>
      <c r="I360" s="9">
        <f t="shared" si="69"/>
        <v>0.46250000000000002</v>
      </c>
      <c r="J360" s="6">
        <f t="shared" si="70"/>
        <v>52525.018750000003</v>
      </c>
      <c r="K360" s="10">
        <f t="shared" si="71"/>
        <v>57521</v>
      </c>
      <c r="L360" s="1" t="str">
        <f t="shared" si="72"/>
        <v/>
      </c>
      <c r="M360" s="1" t="str">
        <f t="shared" si="73"/>
        <v/>
      </c>
      <c r="N360" s="8" t="str">
        <f t="shared" si="74"/>
        <v/>
      </c>
      <c r="O360" s="59" t="str">
        <f t="shared" si="75"/>
        <v/>
      </c>
    </row>
    <row r="361" spans="1:15" s="1" customFormat="1">
      <c r="A361" s="6">
        <f t="shared" si="76"/>
        <v>31600</v>
      </c>
      <c r="B361" s="6">
        <f t="shared" si="63"/>
        <v>44610.5</v>
      </c>
      <c r="C361" s="8">
        <f t="shared" si="64"/>
        <v>0.85</v>
      </c>
      <c r="D361" s="6">
        <f t="shared" si="65"/>
        <v>15018.924999999999</v>
      </c>
      <c r="E361" s="6">
        <f t="shared" si="77"/>
        <v>46618.925000000003</v>
      </c>
      <c r="F361" s="6">
        <f t="shared" si="66"/>
        <v>35668.925000000003</v>
      </c>
      <c r="G361" s="8">
        <f t="shared" si="67"/>
        <v>0.25</v>
      </c>
      <c r="H361" s="6">
        <f t="shared" si="68"/>
        <v>5042.2312500000007</v>
      </c>
      <c r="I361" s="9">
        <f t="shared" si="69"/>
        <v>0.46250000000000002</v>
      </c>
      <c r="J361" s="6">
        <f t="shared" si="70"/>
        <v>52578.768750000003</v>
      </c>
      <c r="K361" s="10">
        <f t="shared" si="71"/>
        <v>57621</v>
      </c>
      <c r="L361" s="1" t="str">
        <f t="shared" si="72"/>
        <v/>
      </c>
      <c r="M361" s="1" t="str">
        <f t="shared" si="73"/>
        <v/>
      </c>
      <c r="N361" s="8" t="str">
        <f t="shared" si="74"/>
        <v/>
      </c>
      <c r="O361" s="59" t="str">
        <f t="shared" si="75"/>
        <v/>
      </c>
    </row>
    <row r="362" spans="1:15" s="1" customFormat="1">
      <c r="A362" s="6">
        <f t="shared" si="76"/>
        <v>31700</v>
      </c>
      <c r="B362" s="6">
        <f t="shared" si="63"/>
        <v>44710.5</v>
      </c>
      <c r="C362" s="8">
        <f t="shared" si="64"/>
        <v>0.85</v>
      </c>
      <c r="D362" s="6">
        <f t="shared" si="65"/>
        <v>15103.924999999999</v>
      </c>
      <c r="E362" s="6">
        <f t="shared" si="77"/>
        <v>46803.925000000003</v>
      </c>
      <c r="F362" s="6">
        <f t="shared" si="66"/>
        <v>35853.925000000003</v>
      </c>
      <c r="G362" s="8">
        <f t="shared" si="67"/>
        <v>0.25</v>
      </c>
      <c r="H362" s="6">
        <f t="shared" si="68"/>
        <v>5088.4812500000007</v>
      </c>
      <c r="I362" s="9">
        <f t="shared" si="69"/>
        <v>0.46250000000000002</v>
      </c>
      <c r="J362" s="6">
        <f t="shared" si="70"/>
        <v>52632.518750000003</v>
      </c>
      <c r="K362" s="10">
        <f t="shared" si="71"/>
        <v>57721</v>
      </c>
      <c r="L362" s="1" t="str">
        <f t="shared" si="72"/>
        <v/>
      </c>
      <c r="M362" s="1" t="str">
        <f t="shared" si="73"/>
        <v/>
      </c>
      <c r="N362" s="8" t="str">
        <f t="shared" si="74"/>
        <v/>
      </c>
      <c r="O362" s="59" t="str">
        <f t="shared" si="75"/>
        <v/>
      </c>
    </row>
    <row r="363" spans="1:15" s="1" customFormat="1">
      <c r="A363" s="6">
        <f t="shared" si="76"/>
        <v>31800</v>
      </c>
      <c r="B363" s="6">
        <f t="shared" si="63"/>
        <v>44810.5</v>
      </c>
      <c r="C363" s="8">
        <f t="shared" si="64"/>
        <v>0.85</v>
      </c>
      <c r="D363" s="6">
        <f t="shared" si="65"/>
        <v>15188.924999999999</v>
      </c>
      <c r="E363" s="6">
        <f t="shared" si="77"/>
        <v>46988.925000000003</v>
      </c>
      <c r="F363" s="6">
        <f t="shared" si="66"/>
        <v>36038.925000000003</v>
      </c>
      <c r="G363" s="8">
        <f t="shared" si="67"/>
        <v>0.25</v>
      </c>
      <c r="H363" s="6">
        <f t="shared" si="68"/>
        <v>5134.7312500000007</v>
      </c>
      <c r="I363" s="9">
        <f t="shared" si="69"/>
        <v>0.46250000000000002</v>
      </c>
      <c r="J363" s="6">
        <f t="shared" si="70"/>
        <v>52686.268750000003</v>
      </c>
      <c r="K363" s="10">
        <f t="shared" si="71"/>
        <v>57821</v>
      </c>
      <c r="L363" s="1" t="str">
        <f t="shared" si="72"/>
        <v/>
      </c>
      <c r="M363" s="1" t="str">
        <f t="shared" si="73"/>
        <v/>
      </c>
      <c r="N363" s="8" t="str">
        <f t="shared" si="74"/>
        <v/>
      </c>
      <c r="O363" s="59" t="str">
        <f t="shared" si="75"/>
        <v/>
      </c>
    </row>
    <row r="364" spans="1:15" s="1" customFormat="1">
      <c r="A364" s="6">
        <f t="shared" si="76"/>
        <v>31900</v>
      </c>
      <c r="B364" s="6">
        <f t="shared" si="63"/>
        <v>44910.5</v>
      </c>
      <c r="C364" s="8">
        <f t="shared" si="64"/>
        <v>0.85</v>
      </c>
      <c r="D364" s="6">
        <f t="shared" si="65"/>
        <v>15273.924999999999</v>
      </c>
      <c r="E364" s="6">
        <f t="shared" si="77"/>
        <v>47173.925000000003</v>
      </c>
      <c r="F364" s="6">
        <f t="shared" si="66"/>
        <v>36223.925000000003</v>
      </c>
      <c r="G364" s="8">
        <f t="shared" si="67"/>
        <v>0.25</v>
      </c>
      <c r="H364" s="6">
        <f t="shared" si="68"/>
        <v>5180.9812500000007</v>
      </c>
      <c r="I364" s="9">
        <f t="shared" si="69"/>
        <v>0.46250000000000002</v>
      </c>
      <c r="J364" s="6">
        <f t="shared" si="70"/>
        <v>52740.018750000003</v>
      </c>
      <c r="K364" s="10">
        <f t="shared" si="71"/>
        <v>57921</v>
      </c>
      <c r="L364" s="1" t="str">
        <f t="shared" si="72"/>
        <v/>
      </c>
      <c r="M364" s="1" t="str">
        <f t="shared" si="73"/>
        <v/>
      </c>
      <c r="N364" s="8" t="str">
        <f t="shared" si="74"/>
        <v/>
      </c>
      <c r="O364" s="59" t="str">
        <f t="shared" si="75"/>
        <v/>
      </c>
    </row>
    <row r="365" spans="1:15" s="1" customFormat="1">
      <c r="A365" s="6">
        <f t="shared" si="76"/>
        <v>32000</v>
      </c>
      <c r="B365" s="6">
        <f t="shared" ref="B365:B428" si="78">B$38/2+A365</f>
        <v>45010.5</v>
      </c>
      <c r="C365" s="8">
        <f t="shared" ref="C365:C428" si="79">IF(B365&lt;C$38,0,IF(B365&lt;C$39,50%,85%))</f>
        <v>0.85</v>
      </c>
      <c r="D365" s="6">
        <f t="shared" ref="D365:D428" si="80">IF((B365-C$39)*0.85+6000&lt;D$40,IF(C365=0,0,IF(C365=0.5,(B365-C$38)*0.5,(B365-C$39)*0.85+6000)),D$40)</f>
        <v>15358.924999999999</v>
      </c>
      <c r="E365" s="6">
        <f t="shared" si="77"/>
        <v>47358.925000000003</v>
      </c>
      <c r="F365" s="6">
        <f t="shared" ref="F365:F428" si="81">IF(E365&gt;G$40,E365-G$40,0)</f>
        <v>36408.925000000003</v>
      </c>
      <c r="G365" s="8">
        <f t="shared" ref="G365:G428" si="82">IF(F365=0,0,IF(F365&lt;H$38,0.1,IF(F365&lt;H$39,0.15,0.25)))</f>
        <v>0.25</v>
      </c>
      <c r="H365" s="6">
        <f t="shared" ref="H365:H428" si="83">IF(G365&lt;0.15,F365*0.1,IF(G365=0.15,(F365-H$38)*0.15+I$38,(F365-H$39)*0.25+I$39))</f>
        <v>5227.2312500000007</v>
      </c>
      <c r="I365" s="9">
        <f t="shared" ref="I365:I428" si="84">IF(D365=D$40,0.25,G365*(1+C365))</f>
        <v>0.46250000000000002</v>
      </c>
      <c r="J365" s="6">
        <f t="shared" ref="J365:J428" si="85">B$38+A365-H365</f>
        <v>52793.768750000003</v>
      </c>
      <c r="K365" s="10">
        <f t="shared" ref="K365:K428" si="86">(B$38+A365)</f>
        <v>58021</v>
      </c>
      <c r="L365" s="1" t="str">
        <f t="shared" ref="L365:L428" si="87">IF(AND(I365=0.4625,I364&lt;&gt;0.4625),K365,"")</f>
        <v/>
      </c>
      <c r="M365" s="1" t="str">
        <f t="shared" ref="M365:M428" si="88">IF(AND(I365=0.4625,I366&lt;&gt;0.4625),K365,"")</f>
        <v/>
      </c>
      <c r="N365" s="8" t="str">
        <f t="shared" ref="N365:N428" si="89">IF(AND(K365-N$44&gt;=-100,K365-N$44&lt;=100),5%,"")</f>
        <v/>
      </c>
      <c r="O365" s="59" t="str">
        <f t="shared" si="75"/>
        <v/>
      </c>
    </row>
    <row r="366" spans="1:15" s="1" customFormat="1">
      <c r="A366" s="6">
        <f t="shared" si="76"/>
        <v>32100</v>
      </c>
      <c r="B366" s="6">
        <f t="shared" si="78"/>
        <v>45110.5</v>
      </c>
      <c r="C366" s="8">
        <f t="shared" si="79"/>
        <v>0.85</v>
      </c>
      <c r="D366" s="6">
        <f t="shared" si="80"/>
        <v>15443.924999999999</v>
      </c>
      <c r="E366" s="6">
        <f t="shared" si="77"/>
        <v>47543.925000000003</v>
      </c>
      <c r="F366" s="6">
        <f t="shared" si="81"/>
        <v>36593.925000000003</v>
      </c>
      <c r="G366" s="8">
        <f t="shared" si="82"/>
        <v>0.25</v>
      </c>
      <c r="H366" s="6">
        <f t="shared" si="83"/>
        <v>5273.4812500000007</v>
      </c>
      <c r="I366" s="9">
        <f t="shared" si="84"/>
        <v>0.46250000000000002</v>
      </c>
      <c r="J366" s="6">
        <f t="shared" si="85"/>
        <v>52847.518750000003</v>
      </c>
      <c r="K366" s="10">
        <f t="shared" si="86"/>
        <v>58121</v>
      </c>
      <c r="L366" s="1" t="str">
        <f t="shared" si="87"/>
        <v/>
      </c>
      <c r="M366" s="1" t="str">
        <f t="shared" si="88"/>
        <v/>
      </c>
      <c r="N366" s="8" t="str">
        <f t="shared" si="89"/>
        <v/>
      </c>
      <c r="O366" s="59" t="str">
        <f t="shared" ref="O366:O429" si="90">IF(N368=0.05,H368,"")</f>
        <v/>
      </c>
    </row>
    <row r="367" spans="1:15" s="1" customFormat="1">
      <c r="A367" s="6">
        <f t="shared" si="76"/>
        <v>32200</v>
      </c>
      <c r="B367" s="6">
        <f t="shared" si="78"/>
        <v>45210.5</v>
      </c>
      <c r="C367" s="8">
        <f t="shared" si="79"/>
        <v>0.85</v>
      </c>
      <c r="D367" s="6">
        <f t="shared" si="80"/>
        <v>15528.924999999999</v>
      </c>
      <c r="E367" s="6">
        <f t="shared" si="77"/>
        <v>47728.925000000003</v>
      </c>
      <c r="F367" s="6">
        <f t="shared" si="81"/>
        <v>36778.925000000003</v>
      </c>
      <c r="G367" s="8">
        <f t="shared" si="82"/>
        <v>0.25</v>
      </c>
      <c r="H367" s="6">
        <f t="shared" si="83"/>
        <v>5319.7312500000007</v>
      </c>
      <c r="I367" s="9">
        <f t="shared" si="84"/>
        <v>0.46250000000000002</v>
      </c>
      <c r="J367" s="6">
        <f t="shared" si="85"/>
        <v>52901.268750000003</v>
      </c>
      <c r="K367" s="10">
        <f t="shared" si="86"/>
        <v>58221</v>
      </c>
      <c r="L367" s="1" t="str">
        <f t="shared" si="87"/>
        <v/>
      </c>
      <c r="M367" s="1" t="str">
        <f t="shared" si="88"/>
        <v/>
      </c>
      <c r="N367" s="8" t="str">
        <f t="shared" si="89"/>
        <v/>
      </c>
      <c r="O367" s="59" t="str">
        <f t="shared" si="90"/>
        <v/>
      </c>
    </row>
    <row r="368" spans="1:15" s="1" customFormat="1">
      <c r="A368" s="6">
        <f t="shared" si="76"/>
        <v>32300</v>
      </c>
      <c r="B368" s="6">
        <f t="shared" si="78"/>
        <v>45310.5</v>
      </c>
      <c r="C368" s="8">
        <f t="shared" si="79"/>
        <v>0.85</v>
      </c>
      <c r="D368" s="6">
        <f t="shared" si="80"/>
        <v>15613.924999999999</v>
      </c>
      <c r="E368" s="6">
        <f t="shared" si="77"/>
        <v>47913.925000000003</v>
      </c>
      <c r="F368" s="6">
        <f t="shared" si="81"/>
        <v>36963.925000000003</v>
      </c>
      <c r="G368" s="8">
        <f t="shared" si="82"/>
        <v>0.25</v>
      </c>
      <c r="H368" s="6">
        <f t="shared" si="83"/>
        <v>5365.9812500000007</v>
      </c>
      <c r="I368" s="9">
        <f t="shared" si="84"/>
        <v>0.46250000000000002</v>
      </c>
      <c r="J368" s="6">
        <f t="shared" si="85"/>
        <v>52955.018750000003</v>
      </c>
      <c r="K368" s="10">
        <f t="shared" si="86"/>
        <v>58321</v>
      </c>
      <c r="L368" s="1" t="str">
        <f t="shared" si="87"/>
        <v/>
      </c>
      <c r="M368" s="1" t="str">
        <f t="shared" si="88"/>
        <v/>
      </c>
      <c r="N368" s="8" t="str">
        <f t="shared" si="89"/>
        <v/>
      </c>
      <c r="O368" s="59" t="str">
        <f t="shared" si="90"/>
        <v/>
      </c>
    </row>
    <row r="369" spans="1:15" s="1" customFormat="1">
      <c r="A369" s="6">
        <f t="shared" si="76"/>
        <v>32400</v>
      </c>
      <c r="B369" s="6">
        <f t="shared" si="78"/>
        <v>45410.5</v>
      </c>
      <c r="C369" s="8">
        <f t="shared" si="79"/>
        <v>0.85</v>
      </c>
      <c r="D369" s="6">
        <f t="shared" si="80"/>
        <v>15698.924999999999</v>
      </c>
      <c r="E369" s="6">
        <f t="shared" si="77"/>
        <v>48098.925000000003</v>
      </c>
      <c r="F369" s="6">
        <f t="shared" si="81"/>
        <v>37148.925000000003</v>
      </c>
      <c r="G369" s="8">
        <f t="shared" si="82"/>
        <v>0.25</v>
      </c>
      <c r="H369" s="6">
        <f t="shared" si="83"/>
        <v>5412.2312500000007</v>
      </c>
      <c r="I369" s="9">
        <f t="shared" si="84"/>
        <v>0.46250000000000002</v>
      </c>
      <c r="J369" s="6">
        <f t="shared" si="85"/>
        <v>53008.768750000003</v>
      </c>
      <c r="K369" s="10">
        <f t="shared" si="86"/>
        <v>58421</v>
      </c>
      <c r="L369" s="1" t="str">
        <f t="shared" si="87"/>
        <v/>
      </c>
      <c r="M369" s="1" t="str">
        <f t="shared" si="88"/>
        <v/>
      </c>
      <c r="N369" s="8" t="str">
        <f t="shared" si="89"/>
        <v/>
      </c>
      <c r="O369" s="59" t="str">
        <f t="shared" si="90"/>
        <v/>
      </c>
    </row>
    <row r="370" spans="1:15" s="1" customFormat="1">
      <c r="A370" s="6">
        <f t="shared" si="76"/>
        <v>32500</v>
      </c>
      <c r="B370" s="6">
        <f t="shared" si="78"/>
        <v>45510.5</v>
      </c>
      <c r="C370" s="8">
        <f t="shared" si="79"/>
        <v>0.85</v>
      </c>
      <c r="D370" s="6">
        <f t="shared" si="80"/>
        <v>15783.924999999999</v>
      </c>
      <c r="E370" s="6">
        <f t="shared" si="77"/>
        <v>48283.925000000003</v>
      </c>
      <c r="F370" s="6">
        <f t="shared" si="81"/>
        <v>37333.925000000003</v>
      </c>
      <c r="G370" s="8">
        <f t="shared" si="82"/>
        <v>0.25</v>
      </c>
      <c r="H370" s="6">
        <f t="shared" si="83"/>
        <v>5458.4812500000007</v>
      </c>
      <c r="I370" s="9">
        <f t="shared" si="84"/>
        <v>0.46250000000000002</v>
      </c>
      <c r="J370" s="6">
        <f t="shared" si="85"/>
        <v>53062.518750000003</v>
      </c>
      <c r="K370" s="10">
        <f t="shared" si="86"/>
        <v>58521</v>
      </c>
      <c r="L370" s="1" t="str">
        <f t="shared" si="87"/>
        <v/>
      </c>
      <c r="M370" s="1" t="str">
        <f t="shared" si="88"/>
        <v/>
      </c>
      <c r="N370" s="8" t="str">
        <f t="shared" si="89"/>
        <v/>
      </c>
      <c r="O370" s="59" t="str">
        <f t="shared" si="90"/>
        <v/>
      </c>
    </row>
    <row r="371" spans="1:15" s="1" customFormat="1">
      <c r="A371" s="6">
        <f t="shared" si="76"/>
        <v>32600</v>
      </c>
      <c r="B371" s="6">
        <f t="shared" si="78"/>
        <v>45610.5</v>
      </c>
      <c r="C371" s="8">
        <f t="shared" si="79"/>
        <v>0.85</v>
      </c>
      <c r="D371" s="6">
        <f t="shared" si="80"/>
        <v>15868.924999999999</v>
      </c>
      <c r="E371" s="6">
        <f t="shared" si="77"/>
        <v>48468.925000000003</v>
      </c>
      <c r="F371" s="6">
        <f t="shared" si="81"/>
        <v>37518.925000000003</v>
      </c>
      <c r="G371" s="8">
        <f t="shared" si="82"/>
        <v>0.25</v>
      </c>
      <c r="H371" s="6">
        <f t="shared" si="83"/>
        <v>5504.7312500000007</v>
      </c>
      <c r="I371" s="9">
        <f t="shared" si="84"/>
        <v>0.46250000000000002</v>
      </c>
      <c r="J371" s="6">
        <f t="shared" si="85"/>
        <v>53116.268750000003</v>
      </c>
      <c r="K371" s="10">
        <f t="shared" si="86"/>
        <v>58621</v>
      </c>
      <c r="L371" s="1" t="str">
        <f t="shared" si="87"/>
        <v/>
      </c>
      <c r="M371" s="1" t="str">
        <f t="shared" si="88"/>
        <v/>
      </c>
      <c r="N371" s="8" t="str">
        <f t="shared" si="89"/>
        <v/>
      </c>
      <c r="O371" s="59" t="str">
        <f t="shared" si="90"/>
        <v/>
      </c>
    </row>
    <row r="372" spans="1:15" s="1" customFormat="1">
      <c r="A372" s="6">
        <f t="shared" si="76"/>
        <v>32700</v>
      </c>
      <c r="B372" s="6">
        <f t="shared" si="78"/>
        <v>45710.5</v>
      </c>
      <c r="C372" s="8">
        <f t="shared" si="79"/>
        <v>0.85</v>
      </c>
      <c r="D372" s="6">
        <f t="shared" si="80"/>
        <v>15953.924999999999</v>
      </c>
      <c r="E372" s="6">
        <f t="shared" si="77"/>
        <v>48653.925000000003</v>
      </c>
      <c r="F372" s="6">
        <f t="shared" si="81"/>
        <v>37703.925000000003</v>
      </c>
      <c r="G372" s="8">
        <f t="shared" si="82"/>
        <v>0.25</v>
      </c>
      <c r="H372" s="6">
        <f t="shared" si="83"/>
        <v>5550.9812500000007</v>
      </c>
      <c r="I372" s="9">
        <f t="shared" si="84"/>
        <v>0.46250000000000002</v>
      </c>
      <c r="J372" s="6">
        <f t="shared" si="85"/>
        <v>53170.018750000003</v>
      </c>
      <c r="K372" s="10">
        <f t="shared" si="86"/>
        <v>58721</v>
      </c>
      <c r="L372" s="1" t="str">
        <f t="shared" si="87"/>
        <v/>
      </c>
      <c r="M372" s="1" t="str">
        <f t="shared" si="88"/>
        <v/>
      </c>
      <c r="N372" s="8" t="str">
        <f t="shared" si="89"/>
        <v/>
      </c>
      <c r="O372" s="59" t="str">
        <f t="shared" si="90"/>
        <v/>
      </c>
    </row>
    <row r="373" spans="1:15" s="1" customFormat="1">
      <c r="A373" s="6">
        <f t="shared" si="76"/>
        <v>32800</v>
      </c>
      <c r="B373" s="6">
        <f t="shared" si="78"/>
        <v>45810.5</v>
      </c>
      <c r="C373" s="8">
        <f t="shared" si="79"/>
        <v>0.85</v>
      </c>
      <c r="D373" s="6">
        <f t="shared" si="80"/>
        <v>16038.924999999999</v>
      </c>
      <c r="E373" s="6">
        <f t="shared" si="77"/>
        <v>48838.925000000003</v>
      </c>
      <c r="F373" s="6">
        <f t="shared" si="81"/>
        <v>37888.925000000003</v>
      </c>
      <c r="G373" s="8">
        <f t="shared" si="82"/>
        <v>0.25</v>
      </c>
      <c r="H373" s="6">
        <f t="shared" si="83"/>
        <v>5597.2312500000007</v>
      </c>
      <c r="I373" s="9">
        <f t="shared" si="84"/>
        <v>0.46250000000000002</v>
      </c>
      <c r="J373" s="6">
        <f t="shared" si="85"/>
        <v>53223.768750000003</v>
      </c>
      <c r="K373" s="10">
        <f t="shared" si="86"/>
        <v>58821</v>
      </c>
      <c r="L373" s="1" t="str">
        <f t="shared" si="87"/>
        <v/>
      </c>
      <c r="M373" s="1" t="str">
        <f t="shared" si="88"/>
        <v/>
      </c>
      <c r="N373" s="8" t="str">
        <f t="shared" si="89"/>
        <v/>
      </c>
      <c r="O373" s="59" t="str">
        <f t="shared" si="90"/>
        <v/>
      </c>
    </row>
    <row r="374" spans="1:15" s="1" customFormat="1">
      <c r="A374" s="6">
        <f t="shared" si="76"/>
        <v>32900</v>
      </c>
      <c r="B374" s="6">
        <f t="shared" si="78"/>
        <v>45910.5</v>
      </c>
      <c r="C374" s="8">
        <f t="shared" si="79"/>
        <v>0.85</v>
      </c>
      <c r="D374" s="6">
        <f t="shared" si="80"/>
        <v>16123.924999999999</v>
      </c>
      <c r="E374" s="6">
        <f t="shared" si="77"/>
        <v>49023.925000000003</v>
      </c>
      <c r="F374" s="6">
        <f t="shared" si="81"/>
        <v>38073.925000000003</v>
      </c>
      <c r="G374" s="8">
        <f t="shared" si="82"/>
        <v>0.25</v>
      </c>
      <c r="H374" s="6">
        <f t="shared" si="83"/>
        <v>5643.4812500000007</v>
      </c>
      <c r="I374" s="9">
        <f t="shared" si="84"/>
        <v>0.46250000000000002</v>
      </c>
      <c r="J374" s="6">
        <f t="shared" si="85"/>
        <v>53277.518750000003</v>
      </c>
      <c r="K374" s="10">
        <f t="shared" si="86"/>
        <v>58921</v>
      </c>
      <c r="L374" s="1" t="str">
        <f t="shared" si="87"/>
        <v/>
      </c>
      <c r="M374" s="1" t="str">
        <f t="shared" si="88"/>
        <v/>
      </c>
      <c r="N374" s="8" t="str">
        <f t="shared" si="89"/>
        <v/>
      </c>
      <c r="O374" s="59" t="str">
        <f t="shared" si="90"/>
        <v/>
      </c>
    </row>
    <row r="375" spans="1:15" s="1" customFormat="1">
      <c r="A375" s="6">
        <f t="shared" ref="A375:A438" si="91">A374+100</f>
        <v>33000</v>
      </c>
      <c r="B375" s="6">
        <f t="shared" si="78"/>
        <v>46010.5</v>
      </c>
      <c r="C375" s="8">
        <f t="shared" si="79"/>
        <v>0.85</v>
      </c>
      <c r="D375" s="6">
        <f t="shared" si="80"/>
        <v>16208.924999999999</v>
      </c>
      <c r="E375" s="6">
        <f t="shared" ref="E375:E438" si="92">A375+D375</f>
        <v>49208.925000000003</v>
      </c>
      <c r="F375" s="6">
        <f t="shared" si="81"/>
        <v>38258.925000000003</v>
      </c>
      <c r="G375" s="8">
        <f t="shared" si="82"/>
        <v>0.25</v>
      </c>
      <c r="H375" s="6">
        <f t="shared" si="83"/>
        <v>5689.7312500000007</v>
      </c>
      <c r="I375" s="9">
        <f t="shared" si="84"/>
        <v>0.46250000000000002</v>
      </c>
      <c r="J375" s="6">
        <f t="shared" si="85"/>
        <v>53331.268750000003</v>
      </c>
      <c r="K375" s="10">
        <f t="shared" si="86"/>
        <v>59021</v>
      </c>
      <c r="L375" s="1" t="str">
        <f t="shared" si="87"/>
        <v/>
      </c>
      <c r="M375" s="1" t="str">
        <f t="shared" si="88"/>
        <v/>
      </c>
      <c r="N375" s="8" t="str">
        <f t="shared" si="89"/>
        <v/>
      </c>
      <c r="O375" s="59" t="str">
        <f t="shared" si="90"/>
        <v/>
      </c>
    </row>
    <row r="376" spans="1:15" s="1" customFormat="1">
      <c r="A376" s="6">
        <f t="shared" si="91"/>
        <v>33100</v>
      </c>
      <c r="B376" s="6">
        <f t="shared" si="78"/>
        <v>46110.5</v>
      </c>
      <c r="C376" s="8">
        <f t="shared" si="79"/>
        <v>0.85</v>
      </c>
      <c r="D376" s="6">
        <f t="shared" si="80"/>
        <v>16293.924999999999</v>
      </c>
      <c r="E376" s="6">
        <f t="shared" si="92"/>
        <v>49393.925000000003</v>
      </c>
      <c r="F376" s="6">
        <f t="shared" si="81"/>
        <v>38443.925000000003</v>
      </c>
      <c r="G376" s="8">
        <f t="shared" si="82"/>
        <v>0.25</v>
      </c>
      <c r="H376" s="6">
        <f t="shared" si="83"/>
        <v>5735.9812500000007</v>
      </c>
      <c r="I376" s="9">
        <f t="shared" si="84"/>
        <v>0.46250000000000002</v>
      </c>
      <c r="J376" s="6">
        <f t="shared" si="85"/>
        <v>53385.018750000003</v>
      </c>
      <c r="K376" s="10">
        <f t="shared" si="86"/>
        <v>59121</v>
      </c>
      <c r="L376" s="1" t="str">
        <f t="shared" si="87"/>
        <v/>
      </c>
      <c r="M376" s="1" t="str">
        <f t="shared" si="88"/>
        <v/>
      </c>
      <c r="N376" s="8" t="str">
        <f t="shared" si="89"/>
        <v/>
      </c>
      <c r="O376" s="59" t="str">
        <f t="shared" si="90"/>
        <v/>
      </c>
    </row>
    <row r="377" spans="1:15" s="1" customFormat="1">
      <c r="A377" s="6">
        <f t="shared" si="91"/>
        <v>33200</v>
      </c>
      <c r="B377" s="6">
        <f t="shared" si="78"/>
        <v>46210.5</v>
      </c>
      <c r="C377" s="8">
        <f t="shared" si="79"/>
        <v>0.85</v>
      </c>
      <c r="D377" s="6">
        <f t="shared" si="80"/>
        <v>16378.924999999999</v>
      </c>
      <c r="E377" s="6">
        <f t="shared" si="92"/>
        <v>49578.925000000003</v>
      </c>
      <c r="F377" s="6">
        <f t="shared" si="81"/>
        <v>38628.925000000003</v>
      </c>
      <c r="G377" s="8">
        <f t="shared" si="82"/>
        <v>0.25</v>
      </c>
      <c r="H377" s="6">
        <f t="shared" si="83"/>
        <v>5782.2312500000007</v>
      </c>
      <c r="I377" s="9">
        <f t="shared" si="84"/>
        <v>0.46250000000000002</v>
      </c>
      <c r="J377" s="6">
        <f t="shared" si="85"/>
        <v>53438.768750000003</v>
      </c>
      <c r="K377" s="10">
        <f t="shared" si="86"/>
        <v>59221</v>
      </c>
      <c r="L377" s="1" t="str">
        <f t="shared" si="87"/>
        <v/>
      </c>
      <c r="M377" s="1" t="str">
        <f t="shared" si="88"/>
        <v/>
      </c>
      <c r="N377" s="8" t="str">
        <f t="shared" si="89"/>
        <v/>
      </c>
      <c r="O377" s="59" t="str">
        <f t="shared" si="90"/>
        <v/>
      </c>
    </row>
    <row r="378" spans="1:15" s="1" customFormat="1">
      <c r="A378" s="6">
        <f t="shared" si="91"/>
        <v>33300</v>
      </c>
      <c r="B378" s="6">
        <f t="shared" si="78"/>
        <v>46310.5</v>
      </c>
      <c r="C378" s="8">
        <f t="shared" si="79"/>
        <v>0.85</v>
      </c>
      <c r="D378" s="6">
        <f t="shared" si="80"/>
        <v>16463.924999999999</v>
      </c>
      <c r="E378" s="6">
        <f t="shared" si="92"/>
        <v>49763.925000000003</v>
      </c>
      <c r="F378" s="6">
        <f t="shared" si="81"/>
        <v>38813.925000000003</v>
      </c>
      <c r="G378" s="8">
        <f t="shared" si="82"/>
        <v>0.25</v>
      </c>
      <c r="H378" s="6">
        <f t="shared" si="83"/>
        <v>5828.4812500000007</v>
      </c>
      <c r="I378" s="9">
        <f t="shared" si="84"/>
        <v>0.46250000000000002</v>
      </c>
      <c r="J378" s="6">
        <f t="shared" si="85"/>
        <v>53492.518750000003</v>
      </c>
      <c r="K378" s="10">
        <f t="shared" si="86"/>
        <v>59321</v>
      </c>
      <c r="L378" s="1" t="str">
        <f t="shared" si="87"/>
        <v/>
      </c>
      <c r="M378" s="1" t="str">
        <f t="shared" si="88"/>
        <v/>
      </c>
      <c r="N378" s="8" t="str">
        <f t="shared" si="89"/>
        <v/>
      </c>
      <c r="O378" s="59" t="str">
        <f t="shared" si="90"/>
        <v/>
      </c>
    </row>
    <row r="379" spans="1:15" s="1" customFormat="1">
      <c r="A379" s="6">
        <f t="shared" si="91"/>
        <v>33400</v>
      </c>
      <c r="B379" s="6">
        <f t="shared" si="78"/>
        <v>46410.5</v>
      </c>
      <c r="C379" s="8">
        <f t="shared" si="79"/>
        <v>0.85</v>
      </c>
      <c r="D379" s="6">
        <f t="shared" si="80"/>
        <v>16548.924999999999</v>
      </c>
      <c r="E379" s="6">
        <f t="shared" si="92"/>
        <v>49948.925000000003</v>
      </c>
      <c r="F379" s="6">
        <f t="shared" si="81"/>
        <v>38998.925000000003</v>
      </c>
      <c r="G379" s="8">
        <f t="shared" si="82"/>
        <v>0.25</v>
      </c>
      <c r="H379" s="6">
        <f t="shared" si="83"/>
        <v>5874.7312500000007</v>
      </c>
      <c r="I379" s="9">
        <f t="shared" si="84"/>
        <v>0.46250000000000002</v>
      </c>
      <c r="J379" s="6">
        <f t="shared" si="85"/>
        <v>53546.268750000003</v>
      </c>
      <c r="K379" s="10">
        <f t="shared" si="86"/>
        <v>59421</v>
      </c>
      <c r="L379" s="1" t="str">
        <f t="shared" si="87"/>
        <v/>
      </c>
      <c r="M379" s="1" t="str">
        <f t="shared" si="88"/>
        <v/>
      </c>
      <c r="N379" s="8" t="str">
        <f t="shared" si="89"/>
        <v/>
      </c>
      <c r="O379" s="59" t="str">
        <f t="shared" si="90"/>
        <v/>
      </c>
    </row>
    <row r="380" spans="1:15" s="1" customFormat="1">
      <c r="A380" s="6">
        <f t="shared" si="91"/>
        <v>33500</v>
      </c>
      <c r="B380" s="6">
        <f t="shared" si="78"/>
        <v>46510.5</v>
      </c>
      <c r="C380" s="8">
        <f t="shared" si="79"/>
        <v>0.85</v>
      </c>
      <c r="D380" s="6">
        <f t="shared" si="80"/>
        <v>16633.924999999999</v>
      </c>
      <c r="E380" s="6">
        <f t="shared" si="92"/>
        <v>50133.925000000003</v>
      </c>
      <c r="F380" s="6">
        <f t="shared" si="81"/>
        <v>39183.925000000003</v>
      </c>
      <c r="G380" s="8">
        <f t="shared" si="82"/>
        <v>0.25</v>
      </c>
      <c r="H380" s="6">
        <f t="shared" si="83"/>
        <v>5920.9812500000007</v>
      </c>
      <c r="I380" s="9">
        <f t="shared" si="84"/>
        <v>0.46250000000000002</v>
      </c>
      <c r="J380" s="6">
        <f t="shared" si="85"/>
        <v>53600.018750000003</v>
      </c>
      <c r="K380" s="10">
        <f t="shared" si="86"/>
        <v>59521</v>
      </c>
      <c r="L380" s="1" t="str">
        <f t="shared" si="87"/>
        <v/>
      </c>
      <c r="M380" s="1" t="str">
        <f t="shared" si="88"/>
        <v/>
      </c>
      <c r="N380" s="8" t="str">
        <f t="shared" si="89"/>
        <v/>
      </c>
      <c r="O380" s="59" t="str">
        <f t="shared" si="90"/>
        <v/>
      </c>
    </row>
    <row r="381" spans="1:15" s="1" customFormat="1">
      <c r="A381" s="6">
        <f t="shared" si="91"/>
        <v>33600</v>
      </c>
      <c r="B381" s="6">
        <f t="shared" si="78"/>
        <v>46610.5</v>
      </c>
      <c r="C381" s="8">
        <f t="shared" si="79"/>
        <v>0.85</v>
      </c>
      <c r="D381" s="6">
        <f t="shared" si="80"/>
        <v>16718.924999999999</v>
      </c>
      <c r="E381" s="6">
        <f t="shared" si="92"/>
        <v>50318.925000000003</v>
      </c>
      <c r="F381" s="6">
        <f t="shared" si="81"/>
        <v>39368.925000000003</v>
      </c>
      <c r="G381" s="8">
        <f t="shared" si="82"/>
        <v>0.25</v>
      </c>
      <c r="H381" s="6">
        <f t="shared" si="83"/>
        <v>5967.2312500000007</v>
      </c>
      <c r="I381" s="9">
        <f t="shared" si="84"/>
        <v>0.46250000000000002</v>
      </c>
      <c r="J381" s="6">
        <f t="shared" si="85"/>
        <v>53653.768750000003</v>
      </c>
      <c r="K381" s="10">
        <f t="shared" si="86"/>
        <v>59621</v>
      </c>
      <c r="L381" s="1" t="str">
        <f t="shared" si="87"/>
        <v/>
      </c>
      <c r="M381" s="1" t="str">
        <f t="shared" si="88"/>
        <v/>
      </c>
      <c r="N381" s="8" t="str">
        <f t="shared" si="89"/>
        <v/>
      </c>
      <c r="O381" s="59" t="str">
        <f t="shared" si="90"/>
        <v/>
      </c>
    </row>
    <row r="382" spans="1:15" s="1" customFormat="1">
      <c r="A382" s="6">
        <f t="shared" si="91"/>
        <v>33700</v>
      </c>
      <c r="B382" s="6">
        <f t="shared" si="78"/>
        <v>46710.5</v>
      </c>
      <c r="C382" s="8">
        <f t="shared" si="79"/>
        <v>0.85</v>
      </c>
      <c r="D382" s="6">
        <f t="shared" si="80"/>
        <v>16803.924999999999</v>
      </c>
      <c r="E382" s="6">
        <f t="shared" si="92"/>
        <v>50503.925000000003</v>
      </c>
      <c r="F382" s="6">
        <f t="shared" si="81"/>
        <v>39553.925000000003</v>
      </c>
      <c r="G382" s="8">
        <f t="shared" si="82"/>
        <v>0.25</v>
      </c>
      <c r="H382" s="6">
        <f t="shared" si="83"/>
        <v>6013.4812500000007</v>
      </c>
      <c r="I382" s="9">
        <f t="shared" si="84"/>
        <v>0.46250000000000002</v>
      </c>
      <c r="J382" s="6">
        <f t="shared" si="85"/>
        <v>53707.518750000003</v>
      </c>
      <c r="K382" s="10">
        <f t="shared" si="86"/>
        <v>59721</v>
      </c>
      <c r="L382" s="1" t="str">
        <f t="shared" si="87"/>
        <v/>
      </c>
      <c r="M382" s="1" t="str">
        <f t="shared" si="88"/>
        <v/>
      </c>
      <c r="N382" s="8" t="str">
        <f t="shared" si="89"/>
        <v/>
      </c>
      <c r="O382" s="59">
        <f t="shared" si="90"/>
        <v>6105.9812500000007</v>
      </c>
    </row>
    <row r="383" spans="1:15" s="1" customFormat="1">
      <c r="A383" s="6">
        <f t="shared" si="91"/>
        <v>33800</v>
      </c>
      <c r="B383" s="6">
        <f t="shared" si="78"/>
        <v>46810.5</v>
      </c>
      <c r="C383" s="8">
        <f t="shared" si="79"/>
        <v>0.85</v>
      </c>
      <c r="D383" s="6">
        <f t="shared" si="80"/>
        <v>16888.924999999999</v>
      </c>
      <c r="E383" s="6">
        <f t="shared" si="92"/>
        <v>50688.925000000003</v>
      </c>
      <c r="F383" s="6">
        <f t="shared" si="81"/>
        <v>39738.925000000003</v>
      </c>
      <c r="G383" s="8">
        <f t="shared" si="82"/>
        <v>0.25</v>
      </c>
      <c r="H383" s="6">
        <f t="shared" si="83"/>
        <v>6059.7312500000007</v>
      </c>
      <c r="I383" s="9">
        <f t="shared" si="84"/>
        <v>0.46250000000000002</v>
      </c>
      <c r="J383" s="6">
        <f t="shared" si="85"/>
        <v>53761.268750000003</v>
      </c>
      <c r="K383" s="10">
        <f t="shared" si="86"/>
        <v>59821</v>
      </c>
      <c r="L383" s="1" t="str">
        <f t="shared" si="87"/>
        <v/>
      </c>
      <c r="M383" s="1" t="str">
        <f t="shared" si="88"/>
        <v/>
      </c>
      <c r="N383" s="8" t="str">
        <f t="shared" si="89"/>
        <v/>
      </c>
      <c r="O383" s="59">
        <f t="shared" si="90"/>
        <v>6152.2312500000007</v>
      </c>
    </row>
    <row r="384" spans="1:15" s="1" customFormat="1">
      <c r="A384" s="6">
        <f t="shared" si="91"/>
        <v>33900</v>
      </c>
      <c r="B384" s="6">
        <f t="shared" si="78"/>
        <v>46910.5</v>
      </c>
      <c r="C384" s="8">
        <f t="shared" si="79"/>
        <v>0.85</v>
      </c>
      <c r="D384" s="6">
        <f t="shared" si="80"/>
        <v>16973.924999999999</v>
      </c>
      <c r="E384" s="6">
        <f t="shared" si="92"/>
        <v>50873.925000000003</v>
      </c>
      <c r="F384" s="6">
        <f t="shared" si="81"/>
        <v>39923.925000000003</v>
      </c>
      <c r="G384" s="8">
        <f t="shared" si="82"/>
        <v>0.25</v>
      </c>
      <c r="H384" s="6">
        <f t="shared" si="83"/>
        <v>6105.9812500000007</v>
      </c>
      <c r="I384" s="9">
        <f t="shared" si="84"/>
        <v>0.46250000000000002</v>
      </c>
      <c r="J384" s="6">
        <f t="shared" si="85"/>
        <v>53815.018750000003</v>
      </c>
      <c r="K384" s="10">
        <f t="shared" si="86"/>
        <v>59921</v>
      </c>
      <c r="L384" s="1" t="str">
        <f t="shared" si="87"/>
        <v/>
      </c>
      <c r="M384" s="1" t="str">
        <f t="shared" si="88"/>
        <v/>
      </c>
      <c r="N384" s="8">
        <f t="shared" si="89"/>
        <v>0.05</v>
      </c>
      <c r="O384" s="59" t="str">
        <f t="shared" si="90"/>
        <v/>
      </c>
    </row>
    <row r="385" spans="1:15" s="1" customFormat="1">
      <c r="A385" s="6">
        <f t="shared" si="91"/>
        <v>34000</v>
      </c>
      <c r="B385" s="6">
        <f t="shared" si="78"/>
        <v>47010.5</v>
      </c>
      <c r="C385" s="8">
        <f t="shared" si="79"/>
        <v>0.85</v>
      </c>
      <c r="D385" s="6">
        <f t="shared" si="80"/>
        <v>17058.924999999999</v>
      </c>
      <c r="E385" s="6">
        <f t="shared" si="92"/>
        <v>51058.925000000003</v>
      </c>
      <c r="F385" s="6">
        <f t="shared" si="81"/>
        <v>40108.925000000003</v>
      </c>
      <c r="G385" s="8">
        <f t="shared" si="82"/>
        <v>0.25</v>
      </c>
      <c r="H385" s="6">
        <f t="shared" si="83"/>
        <v>6152.2312500000007</v>
      </c>
      <c r="I385" s="9">
        <f t="shared" si="84"/>
        <v>0.46250000000000002</v>
      </c>
      <c r="J385" s="6">
        <f t="shared" si="85"/>
        <v>53868.768750000003</v>
      </c>
      <c r="K385" s="10">
        <f t="shared" si="86"/>
        <v>60021</v>
      </c>
      <c r="L385" s="1" t="str">
        <f t="shared" si="87"/>
        <v/>
      </c>
      <c r="M385" s="1" t="str">
        <f t="shared" si="88"/>
        <v/>
      </c>
      <c r="N385" s="8">
        <f t="shared" si="89"/>
        <v>0.05</v>
      </c>
      <c r="O385" s="59" t="str">
        <f t="shared" si="90"/>
        <v/>
      </c>
    </row>
    <row r="386" spans="1:15" s="1" customFormat="1">
      <c r="A386" s="6">
        <f t="shared" si="91"/>
        <v>34100</v>
      </c>
      <c r="B386" s="6">
        <f t="shared" si="78"/>
        <v>47110.5</v>
      </c>
      <c r="C386" s="8">
        <f t="shared" si="79"/>
        <v>0.85</v>
      </c>
      <c r="D386" s="6">
        <f t="shared" si="80"/>
        <v>17143.924999999999</v>
      </c>
      <c r="E386" s="6">
        <f t="shared" si="92"/>
        <v>51243.925000000003</v>
      </c>
      <c r="F386" s="6">
        <f t="shared" si="81"/>
        <v>40293.925000000003</v>
      </c>
      <c r="G386" s="8">
        <f t="shared" si="82"/>
        <v>0.25</v>
      </c>
      <c r="H386" s="6">
        <f t="shared" si="83"/>
        <v>6198.4812500000007</v>
      </c>
      <c r="I386" s="9">
        <f t="shared" si="84"/>
        <v>0.46250000000000002</v>
      </c>
      <c r="J386" s="6">
        <f t="shared" si="85"/>
        <v>53922.518750000003</v>
      </c>
      <c r="K386" s="10">
        <f t="shared" si="86"/>
        <v>60121</v>
      </c>
      <c r="L386" s="1" t="str">
        <f t="shared" si="87"/>
        <v/>
      </c>
      <c r="M386" s="1" t="str">
        <f t="shared" si="88"/>
        <v/>
      </c>
      <c r="N386" s="8" t="str">
        <f t="shared" si="89"/>
        <v/>
      </c>
      <c r="O386" s="59" t="str">
        <f t="shared" si="90"/>
        <v/>
      </c>
    </row>
    <row r="387" spans="1:15" s="1" customFormat="1">
      <c r="A387" s="6">
        <f t="shared" si="91"/>
        <v>34200</v>
      </c>
      <c r="B387" s="6">
        <f t="shared" si="78"/>
        <v>47210.5</v>
      </c>
      <c r="C387" s="8">
        <f t="shared" si="79"/>
        <v>0.85</v>
      </c>
      <c r="D387" s="6">
        <f t="shared" si="80"/>
        <v>17228.924999999999</v>
      </c>
      <c r="E387" s="6">
        <f t="shared" si="92"/>
        <v>51428.925000000003</v>
      </c>
      <c r="F387" s="6">
        <f t="shared" si="81"/>
        <v>40478.925000000003</v>
      </c>
      <c r="G387" s="8">
        <f t="shared" si="82"/>
        <v>0.25</v>
      </c>
      <c r="H387" s="6">
        <f t="shared" si="83"/>
        <v>6244.7312500000007</v>
      </c>
      <c r="I387" s="9">
        <f t="shared" si="84"/>
        <v>0.46250000000000002</v>
      </c>
      <c r="J387" s="6">
        <f t="shared" si="85"/>
        <v>53976.268750000003</v>
      </c>
      <c r="K387" s="10">
        <f t="shared" si="86"/>
        <v>60221</v>
      </c>
      <c r="L387" s="1" t="str">
        <f t="shared" si="87"/>
        <v/>
      </c>
      <c r="M387" s="1" t="str">
        <f t="shared" si="88"/>
        <v/>
      </c>
      <c r="N387" s="8" t="str">
        <f t="shared" si="89"/>
        <v/>
      </c>
      <c r="O387" s="59" t="str">
        <f t="shared" si="90"/>
        <v/>
      </c>
    </row>
    <row r="388" spans="1:15" s="1" customFormat="1">
      <c r="A388" s="6">
        <f t="shared" si="91"/>
        <v>34300</v>
      </c>
      <c r="B388" s="6">
        <f t="shared" si="78"/>
        <v>47310.5</v>
      </c>
      <c r="C388" s="8">
        <f t="shared" si="79"/>
        <v>0.85</v>
      </c>
      <c r="D388" s="6">
        <f t="shared" si="80"/>
        <v>17313.924999999999</v>
      </c>
      <c r="E388" s="6">
        <f t="shared" si="92"/>
        <v>51613.925000000003</v>
      </c>
      <c r="F388" s="6">
        <f t="shared" si="81"/>
        <v>40663.925000000003</v>
      </c>
      <c r="G388" s="8">
        <f t="shared" si="82"/>
        <v>0.25</v>
      </c>
      <c r="H388" s="6">
        <f t="shared" si="83"/>
        <v>6290.9812500000007</v>
      </c>
      <c r="I388" s="9">
        <f t="shared" si="84"/>
        <v>0.46250000000000002</v>
      </c>
      <c r="J388" s="6">
        <f t="shared" si="85"/>
        <v>54030.018750000003</v>
      </c>
      <c r="K388" s="10">
        <f t="shared" si="86"/>
        <v>60321</v>
      </c>
      <c r="L388" s="1" t="str">
        <f t="shared" si="87"/>
        <v/>
      </c>
      <c r="M388" s="1" t="str">
        <f t="shared" si="88"/>
        <v/>
      </c>
      <c r="N388" s="8" t="str">
        <f t="shared" si="89"/>
        <v/>
      </c>
      <c r="O388" s="59" t="str">
        <f t="shared" si="90"/>
        <v/>
      </c>
    </row>
    <row r="389" spans="1:15" s="1" customFormat="1">
      <c r="A389" s="6">
        <f t="shared" si="91"/>
        <v>34400</v>
      </c>
      <c r="B389" s="6">
        <f t="shared" si="78"/>
        <v>47410.5</v>
      </c>
      <c r="C389" s="8">
        <f t="shared" si="79"/>
        <v>0.85</v>
      </c>
      <c r="D389" s="6">
        <f t="shared" si="80"/>
        <v>17398.924999999999</v>
      </c>
      <c r="E389" s="6">
        <f t="shared" si="92"/>
        <v>51798.925000000003</v>
      </c>
      <c r="F389" s="6">
        <f t="shared" si="81"/>
        <v>40848.925000000003</v>
      </c>
      <c r="G389" s="8">
        <f t="shared" si="82"/>
        <v>0.25</v>
      </c>
      <c r="H389" s="6">
        <f t="shared" si="83"/>
        <v>6337.2312500000007</v>
      </c>
      <c r="I389" s="9">
        <f t="shared" si="84"/>
        <v>0.46250000000000002</v>
      </c>
      <c r="J389" s="6">
        <f t="shared" si="85"/>
        <v>54083.768750000003</v>
      </c>
      <c r="K389" s="10">
        <f t="shared" si="86"/>
        <v>60421</v>
      </c>
      <c r="L389" s="1" t="str">
        <f t="shared" si="87"/>
        <v/>
      </c>
      <c r="M389" s="1" t="str">
        <f t="shared" si="88"/>
        <v/>
      </c>
      <c r="N389" s="8" t="str">
        <f t="shared" si="89"/>
        <v/>
      </c>
      <c r="O389" s="59" t="str">
        <f t="shared" si="90"/>
        <v/>
      </c>
    </row>
    <row r="390" spans="1:15" s="1" customFormat="1">
      <c r="A390" s="6">
        <f t="shared" si="91"/>
        <v>34500</v>
      </c>
      <c r="B390" s="6">
        <f t="shared" si="78"/>
        <v>47510.5</v>
      </c>
      <c r="C390" s="8">
        <f t="shared" si="79"/>
        <v>0.85</v>
      </c>
      <c r="D390" s="6">
        <f t="shared" si="80"/>
        <v>17483.924999999999</v>
      </c>
      <c r="E390" s="6">
        <f t="shared" si="92"/>
        <v>51983.925000000003</v>
      </c>
      <c r="F390" s="6">
        <f t="shared" si="81"/>
        <v>41033.925000000003</v>
      </c>
      <c r="G390" s="8">
        <f t="shared" si="82"/>
        <v>0.25</v>
      </c>
      <c r="H390" s="6">
        <f t="shared" si="83"/>
        <v>6383.4812500000007</v>
      </c>
      <c r="I390" s="9">
        <f t="shared" si="84"/>
        <v>0.46250000000000002</v>
      </c>
      <c r="J390" s="6">
        <f t="shared" si="85"/>
        <v>54137.518750000003</v>
      </c>
      <c r="K390" s="10">
        <f t="shared" si="86"/>
        <v>60521</v>
      </c>
      <c r="L390" s="1" t="str">
        <f t="shared" si="87"/>
        <v/>
      </c>
      <c r="M390" s="1" t="str">
        <f t="shared" si="88"/>
        <v/>
      </c>
      <c r="N390" s="8" t="str">
        <f t="shared" si="89"/>
        <v/>
      </c>
      <c r="O390" s="59" t="str">
        <f t="shared" si="90"/>
        <v/>
      </c>
    </row>
    <row r="391" spans="1:15" s="1" customFormat="1">
      <c r="A391" s="6">
        <f t="shared" si="91"/>
        <v>34600</v>
      </c>
      <c r="B391" s="6">
        <f t="shared" si="78"/>
        <v>47610.5</v>
      </c>
      <c r="C391" s="8">
        <f t="shared" si="79"/>
        <v>0.85</v>
      </c>
      <c r="D391" s="6">
        <f t="shared" si="80"/>
        <v>17568.924999999999</v>
      </c>
      <c r="E391" s="6">
        <f t="shared" si="92"/>
        <v>52168.925000000003</v>
      </c>
      <c r="F391" s="6">
        <f t="shared" si="81"/>
        <v>41218.925000000003</v>
      </c>
      <c r="G391" s="8">
        <f t="shared" si="82"/>
        <v>0.25</v>
      </c>
      <c r="H391" s="6">
        <f t="shared" si="83"/>
        <v>6429.7312500000007</v>
      </c>
      <c r="I391" s="9">
        <f t="shared" si="84"/>
        <v>0.46250000000000002</v>
      </c>
      <c r="J391" s="6">
        <f t="shared" si="85"/>
        <v>54191.268750000003</v>
      </c>
      <c r="K391" s="10">
        <f t="shared" si="86"/>
        <v>60621</v>
      </c>
      <c r="L391" s="1" t="str">
        <f t="shared" si="87"/>
        <v/>
      </c>
      <c r="M391" s="1" t="str">
        <f t="shared" si="88"/>
        <v/>
      </c>
      <c r="N391" s="8" t="str">
        <f t="shared" si="89"/>
        <v/>
      </c>
      <c r="O391" s="59" t="str">
        <f t="shared" si="90"/>
        <v/>
      </c>
    </row>
    <row r="392" spans="1:15" s="1" customFormat="1">
      <c r="A392" s="6">
        <f t="shared" si="91"/>
        <v>34700</v>
      </c>
      <c r="B392" s="6">
        <f t="shared" si="78"/>
        <v>47710.5</v>
      </c>
      <c r="C392" s="8">
        <f t="shared" si="79"/>
        <v>0.85</v>
      </c>
      <c r="D392" s="6">
        <f t="shared" si="80"/>
        <v>17653.924999999999</v>
      </c>
      <c r="E392" s="6">
        <f t="shared" si="92"/>
        <v>52353.925000000003</v>
      </c>
      <c r="F392" s="6">
        <f t="shared" si="81"/>
        <v>41403.925000000003</v>
      </c>
      <c r="G392" s="8">
        <f t="shared" si="82"/>
        <v>0.25</v>
      </c>
      <c r="H392" s="6">
        <f t="shared" si="83"/>
        <v>6475.9812500000007</v>
      </c>
      <c r="I392" s="9">
        <f t="shared" si="84"/>
        <v>0.46250000000000002</v>
      </c>
      <c r="J392" s="6">
        <f t="shared" si="85"/>
        <v>54245.018750000003</v>
      </c>
      <c r="K392" s="10">
        <f t="shared" si="86"/>
        <v>60721</v>
      </c>
      <c r="L392" s="1" t="str">
        <f t="shared" si="87"/>
        <v/>
      </c>
      <c r="M392" s="1" t="str">
        <f t="shared" si="88"/>
        <v/>
      </c>
      <c r="N392" s="8" t="str">
        <f t="shared" si="89"/>
        <v/>
      </c>
      <c r="O392" s="59" t="str">
        <f t="shared" si="90"/>
        <v/>
      </c>
    </row>
    <row r="393" spans="1:15" s="1" customFormat="1">
      <c r="A393" s="6">
        <f t="shared" si="91"/>
        <v>34800</v>
      </c>
      <c r="B393" s="6">
        <f t="shared" si="78"/>
        <v>47810.5</v>
      </c>
      <c r="C393" s="8">
        <f t="shared" si="79"/>
        <v>0.85</v>
      </c>
      <c r="D393" s="6">
        <f t="shared" si="80"/>
        <v>17738.924999999999</v>
      </c>
      <c r="E393" s="6">
        <f t="shared" si="92"/>
        <v>52538.925000000003</v>
      </c>
      <c r="F393" s="6">
        <f t="shared" si="81"/>
        <v>41588.925000000003</v>
      </c>
      <c r="G393" s="8">
        <f t="shared" si="82"/>
        <v>0.25</v>
      </c>
      <c r="H393" s="6">
        <f t="shared" si="83"/>
        <v>6522.2312500000007</v>
      </c>
      <c r="I393" s="9">
        <f t="shared" si="84"/>
        <v>0.46250000000000002</v>
      </c>
      <c r="J393" s="6">
        <f t="shared" si="85"/>
        <v>54298.768750000003</v>
      </c>
      <c r="K393" s="10">
        <f t="shared" si="86"/>
        <v>60821</v>
      </c>
      <c r="L393" s="1" t="str">
        <f t="shared" si="87"/>
        <v/>
      </c>
      <c r="M393" s="1" t="str">
        <f t="shared" si="88"/>
        <v/>
      </c>
      <c r="N393" s="8" t="str">
        <f t="shared" si="89"/>
        <v/>
      </c>
      <c r="O393" s="59" t="str">
        <f t="shared" si="90"/>
        <v/>
      </c>
    </row>
    <row r="394" spans="1:15" s="1" customFormat="1">
      <c r="A394" s="6">
        <f t="shared" si="91"/>
        <v>34900</v>
      </c>
      <c r="B394" s="6">
        <f t="shared" si="78"/>
        <v>47910.5</v>
      </c>
      <c r="C394" s="8">
        <f t="shared" si="79"/>
        <v>0.85</v>
      </c>
      <c r="D394" s="6">
        <f t="shared" si="80"/>
        <v>17823.924999999999</v>
      </c>
      <c r="E394" s="6">
        <f t="shared" si="92"/>
        <v>52723.925000000003</v>
      </c>
      <c r="F394" s="6">
        <f t="shared" si="81"/>
        <v>41773.925000000003</v>
      </c>
      <c r="G394" s="8">
        <f t="shared" si="82"/>
        <v>0.25</v>
      </c>
      <c r="H394" s="6">
        <f t="shared" si="83"/>
        <v>6568.4812500000007</v>
      </c>
      <c r="I394" s="9">
        <f t="shared" si="84"/>
        <v>0.46250000000000002</v>
      </c>
      <c r="J394" s="6">
        <f t="shared" si="85"/>
        <v>54352.518750000003</v>
      </c>
      <c r="K394" s="10">
        <f t="shared" si="86"/>
        <v>60921</v>
      </c>
      <c r="L394" s="1" t="str">
        <f t="shared" si="87"/>
        <v/>
      </c>
      <c r="M394" s="1" t="str">
        <f t="shared" si="88"/>
        <v/>
      </c>
      <c r="N394" s="8" t="str">
        <f t="shared" si="89"/>
        <v/>
      </c>
      <c r="O394" s="59" t="str">
        <f t="shared" si="90"/>
        <v/>
      </c>
    </row>
    <row r="395" spans="1:15" s="1" customFormat="1">
      <c r="A395" s="6">
        <f t="shared" si="91"/>
        <v>35000</v>
      </c>
      <c r="B395" s="6">
        <f t="shared" si="78"/>
        <v>48010.5</v>
      </c>
      <c r="C395" s="8">
        <f t="shared" si="79"/>
        <v>0.85</v>
      </c>
      <c r="D395" s="6">
        <f t="shared" si="80"/>
        <v>17908.924999999999</v>
      </c>
      <c r="E395" s="6">
        <f t="shared" si="92"/>
        <v>52908.925000000003</v>
      </c>
      <c r="F395" s="6">
        <f t="shared" si="81"/>
        <v>41958.925000000003</v>
      </c>
      <c r="G395" s="8">
        <f t="shared" si="82"/>
        <v>0.25</v>
      </c>
      <c r="H395" s="6">
        <f t="shared" si="83"/>
        <v>6614.7312500000007</v>
      </c>
      <c r="I395" s="9">
        <f t="shared" si="84"/>
        <v>0.46250000000000002</v>
      </c>
      <c r="J395" s="6">
        <f t="shared" si="85"/>
        <v>54406.268750000003</v>
      </c>
      <c r="K395" s="10">
        <f t="shared" si="86"/>
        <v>61021</v>
      </c>
      <c r="L395" s="1" t="str">
        <f t="shared" si="87"/>
        <v/>
      </c>
      <c r="M395" s="1" t="str">
        <f t="shared" si="88"/>
        <v/>
      </c>
      <c r="N395" s="8" t="str">
        <f t="shared" si="89"/>
        <v/>
      </c>
      <c r="O395" s="59" t="str">
        <f t="shared" si="90"/>
        <v/>
      </c>
    </row>
    <row r="396" spans="1:15" s="1" customFormat="1">
      <c r="A396" s="6">
        <f t="shared" si="91"/>
        <v>35100</v>
      </c>
      <c r="B396" s="6">
        <f t="shared" si="78"/>
        <v>48110.5</v>
      </c>
      <c r="C396" s="8">
        <f t="shared" si="79"/>
        <v>0.85</v>
      </c>
      <c r="D396" s="6">
        <f t="shared" si="80"/>
        <v>17993.924999999999</v>
      </c>
      <c r="E396" s="6">
        <f t="shared" si="92"/>
        <v>53093.925000000003</v>
      </c>
      <c r="F396" s="6">
        <f t="shared" si="81"/>
        <v>42143.925000000003</v>
      </c>
      <c r="G396" s="8">
        <f t="shared" si="82"/>
        <v>0.25</v>
      </c>
      <c r="H396" s="6">
        <f t="shared" si="83"/>
        <v>6660.9812500000007</v>
      </c>
      <c r="I396" s="9">
        <f t="shared" si="84"/>
        <v>0.46250000000000002</v>
      </c>
      <c r="J396" s="6">
        <f t="shared" si="85"/>
        <v>54460.018750000003</v>
      </c>
      <c r="K396" s="10">
        <f t="shared" si="86"/>
        <v>61121</v>
      </c>
      <c r="L396" s="1" t="str">
        <f t="shared" si="87"/>
        <v/>
      </c>
      <c r="M396" s="1" t="str">
        <f t="shared" si="88"/>
        <v/>
      </c>
      <c r="N396" s="8" t="str">
        <f t="shared" si="89"/>
        <v/>
      </c>
      <c r="O396" s="59" t="str">
        <f t="shared" si="90"/>
        <v/>
      </c>
    </row>
    <row r="397" spans="1:15" s="1" customFormat="1">
      <c r="A397" s="6">
        <f t="shared" si="91"/>
        <v>35200</v>
      </c>
      <c r="B397" s="6">
        <f t="shared" si="78"/>
        <v>48210.5</v>
      </c>
      <c r="C397" s="8">
        <f t="shared" si="79"/>
        <v>0.85</v>
      </c>
      <c r="D397" s="6">
        <f t="shared" si="80"/>
        <v>18078.924999999999</v>
      </c>
      <c r="E397" s="6">
        <f t="shared" si="92"/>
        <v>53278.925000000003</v>
      </c>
      <c r="F397" s="6">
        <f t="shared" si="81"/>
        <v>42328.925000000003</v>
      </c>
      <c r="G397" s="8">
        <f t="shared" si="82"/>
        <v>0.25</v>
      </c>
      <c r="H397" s="6">
        <f t="shared" si="83"/>
        <v>6707.2312500000007</v>
      </c>
      <c r="I397" s="9">
        <f t="shared" si="84"/>
        <v>0.46250000000000002</v>
      </c>
      <c r="J397" s="6">
        <f t="shared" si="85"/>
        <v>54513.768750000003</v>
      </c>
      <c r="K397" s="10">
        <f t="shared" si="86"/>
        <v>61221</v>
      </c>
      <c r="L397" s="1" t="str">
        <f t="shared" si="87"/>
        <v/>
      </c>
      <c r="M397" s="1" t="str">
        <f t="shared" si="88"/>
        <v/>
      </c>
      <c r="N397" s="8" t="str">
        <f t="shared" si="89"/>
        <v/>
      </c>
      <c r="O397" s="59" t="str">
        <f t="shared" si="90"/>
        <v/>
      </c>
    </row>
    <row r="398" spans="1:15" s="1" customFormat="1">
      <c r="A398" s="6">
        <f t="shared" si="91"/>
        <v>35300</v>
      </c>
      <c r="B398" s="6">
        <f t="shared" si="78"/>
        <v>48310.5</v>
      </c>
      <c r="C398" s="8">
        <f t="shared" si="79"/>
        <v>0.85</v>
      </c>
      <c r="D398" s="6">
        <f t="shared" si="80"/>
        <v>18163.924999999999</v>
      </c>
      <c r="E398" s="6">
        <f t="shared" si="92"/>
        <v>53463.925000000003</v>
      </c>
      <c r="F398" s="6">
        <f t="shared" si="81"/>
        <v>42513.925000000003</v>
      </c>
      <c r="G398" s="8">
        <f t="shared" si="82"/>
        <v>0.25</v>
      </c>
      <c r="H398" s="6">
        <f t="shared" si="83"/>
        <v>6753.4812500000007</v>
      </c>
      <c r="I398" s="9">
        <f t="shared" si="84"/>
        <v>0.46250000000000002</v>
      </c>
      <c r="J398" s="6">
        <f t="shared" si="85"/>
        <v>54567.518750000003</v>
      </c>
      <c r="K398" s="10">
        <f t="shared" si="86"/>
        <v>61321</v>
      </c>
      <c r="L398" s="1" t="str">
        <f t="shared" si="87"/>
        <v/>
      </c>
      <c r="M398" s="1" t="str">
        <f t="shared" si="88"/>
        <v/>
      </c>
      <c r="N398" s="8" t="str">
        <f t="shared" si="89"/>
        <v/>
      </c>
      <c r="O398" s="59" t="str">
        <f t="shared" si="90"/>
        <v/>
      </c>
    </row>
    <row r="399" spans="1:15" s="1" customFormat="1">
      <c r="A399" s="6">
        <f t="shared" si="91"/>
        <v>35400</v>
      </c>
      <c r="B399" s="6">
        <f t="shared" si="78"/>
        <v>48410.5</v>
      </c>
      <c r="C399" s="8">
        <f t="shared" si="79"/>
        <v>0.85</v>
      </c>
      <c r="D399" s="6">
        <f t="shared" si="80"/>
        <v>18248.924999999999</v>
      </c>
      <c r="E399" s="6">
        <f t="shared" si="92"/>
        <v>53648.925000000003</v>
      </c>
      <c r="F399" s="6">
        <f t="shared" si="81"/>
        <v>42698.925000000003</v>
      </c>
      <c r="G399" s="8">
        <f t="shared" si="82"/>
        <v>0.25</v>
      </c>
      <c r="H399" s="6">
        <f t="shared" si="83"/>
        <v>6799.7312500000007</v>
      </c>
      <c r="I399" s="9">
        <f t="shared" si="84"/>
        <v>0.46250000000000002</v>
      </c>
      <c r="J399" s="6">
        <f t="shared" si="85"/>
        <v>54621.268750000003</v>
      </c>
      <c r="K399" s="10">
        <f t="shared" si="86"/>
        <v>61421</v>
      </c>
      <c r="L399" s="1" t="str">
        <f t="shared" si="87"/>
        <v/>
      </c>
      <c r="M399" s="1" t="str">
        <f t="shared" si="88"/>
        <v/>
      </c>
      <c r="N399" s="8" t="str">
        <f t="shared" si="89"/>
        <v/>
      </c>
      <c r="O399" s="59" t="str">
        <f t="shared" si="90"/>
        <v/>
      </c>
    </row>
    <row r="400" spans="1:15" s="1" customFormat="1">
      <c r="A400" s="6">
        <f t="shared" si="91"/>
        <v>35500</v>
      </c>
      <c r="B400" s="6">
        <f t="shared" si="78"/>
        <v>48510.5</v>
      </c>
      <c r="C400" s="8">
        <f t="shared" si="79"/>
        <v>0.85</v>
      </c>
      <c r="D400" s="6">
        <f t="shared" si="80"/>
        <v>18333.924999999999</v>
      </c>
      <c r="E400" s="6">
        <f t="shared" si="92"/>
        <v>53833.925000000003</v>
      </c>
      <c r="F400" s="6">
        <f t="shared" si="81"/>
        <v>42883.925000000003</v>
      </c>
      <c r="G400" s="8">
        <f t="shared" si="82"/>
        <v>0.25</v>
      </c>
      <c r="H400" s="6">
        <f t="shared" si="83"/>
        <v>6845.9812500000007</v>
      </c>
      <c r="I400" s="9">
        <f t="shared" si="84"/>
        <v>0.46250000000000002</v>
      </c>
      <c r="J400" s="6">
        <f t="shared" si="85"/>
        <v>54675.018750000003</v>
      </c>
      <c r="K400" s="10">
        <f t="shared" si="86"/>
        <v>61521</v>
      </c>
      <c r="L400" s="1" t="str">
        <f t="shared" si="87"/>
        <v/>
      </c>
      <c r="M400" s="1" t="str">
        <f t="shared" si="88"/>
        <v/>
      </c>
      <c r="N400" s="8" t="str">
        <f t="shared" si="89"/>
        <v/>
      </c>
      <c r="O400" s="59" t="str">
        <f t="shared" si="90"/>
        <v/>
      </c>
    </row>
    <row r="401" spans="1:15" s="1" customFormat="1">
      <c r="A401" s="6">
        <f t="shared" si="91"/>
        <v>35600</v>
      </c>
      <c r="B401" s="6">
        <f t="shared" si="78"/>
        <v>48610.5</v>
      </c>
      <c r="C401" s="8">
        <f t="shared" si="79"/>
        <v>0.85</v>
      </c>
      <c r="D401" s="6">
        <f t="shared" si="80"/>
        <v>18418.924999999999</v>
      </c>
      <c r="E401" s="6">
        <f t="shared" si="92"/>
        <v>54018.925000000003</v>
      </c>
      <c r="F401" s="6">
        <f t="shared" si="81"/>
        <v>43068.925000000003</v>
      </c>
      <c r="G401" s="8">
        <f t="shared" si="82"/>
        <v>0.25</v>
      </c>
      <c r="H401" s="6">
        <f t="shared" si="83"/>
        <v>6892.2312500000007</v>
      </c>
      <c r="I401" s="9">
        <f t="shared" si="84"/>
        <v>0.46250000000000002</v>
      </c>
      <c r="J401" s="6">
        <f t="shared" si="85"/>
        <v>54728.768750000003</v>
      </c>
      <c r="K401" s="10">
        <f t="shared" si="86"/>
        <v>61621</v>
      </c>
      <c r="L401" s="1" t="str">
        <f t="shared" si="87"/>
        <v/>
      </c>
      <c r="M401" s="1" t="str">
        <f t="shared" si="88"/>
        <v/>
      </c>
      <c r="N401" s="8" t="str">
        <f t="shared" si="89"/>
        <v/>
      </c>
      <c r="O401" s="59" t="str">
        <f t="shared" si="90"/>
        <v/>
      </c>
    </row>
    <row r="402" spans="1:15" s="1" customFormat="1">
      <c r="A402" s="6">
        <f t="shared" si="91"/>
        <v>35700</v>
      </c>
      <c r="B402" s="6">
        <f t="shared" si="78"/>
        <v>48710.5</v>
      </c>
      <c r="C402" s="8">
        <f t="shared" si="79"/>
        <v>0.85</v>
      </c>
      <c r="D402" s="6">
        <f t="shared" si="80"/>
        <v>18503.924999999999</v>
      </c>
      <c r="E402" s="6">
        <f t="shared" si="92"/>
        <v>54203.925000000003</v>
      </c>
      <c r="F402" s="6">
        <f t="shared" si="81"/>
        <v>43253.925000000003</v>
      </c>
      <c r="G402" s="8">
        <f t="shared" si="82"/>
        <v>0.25</v>
      </c>
      <c r="H402" s="6">
        <f t="shared" si="83"/>
        <v>6938.4812500000007</v>
      </c>
      <c r="I402" s="9">
        <f t="shared" si="84"/>
        <v>0.46250000000000002</v>
      </c>
      <c r="J402" s="6">
        <f t="shared" si="85"/>
        <v>54782.518750000003</v>
      </c>
      <c r="K402" s="10">
        <f t="shared" si="86"/>
        <v>61721</v>
      </c>
      <c r="L402" s="1" t="str">
        <f t="shared" si="87"/>
        <v/>
      </c>
      <c r="M402" s="1" t="str">
        <f t="shared" si="88"/>
        <v/>
      </c>
      <c r="N402" s="8" t="str">
        <f t="shared" si="89"/>
        <v/>
      </c>
      <c r="O402" s="59" t="str">
        <f t="shared" si="90"/>
        <v/>
      </c>
    </row>
    <row r="403" spans="1:15" s="1" customFormat="1">
      <c r="A403" s="6">
        <f t="shared" si="91"/>
        <v>35800</v>
      </c>
      <c r="B403" s="6">
        <f t="shared" si="78"/>
        <v>48810.5</v>
      </c>
      <c r="C403" s="8">
        <f t="shared" si="79"/>
        <v>0.85</v>
      </c>
      <c r="D403" s="6">
        <f t="shared" si="80"/>
        <v>18588.924999999999</v>
      </c>
      <c r="E403" s="6">
        <f t="shared" si="92"/>
        <v>54388.925000000003</v>
      </c>
      <c r="F403" s="6">
        <f t="shared" si="81"/>
        <v>43438.925000000003</v>
      </c>
      <c r="G403" s="8">
        <f t="shared" si="82"/>
        <v>0.25</v>
      </c>
      <c r="H403" s="6">
        <f t="shared" si="83"/>
        <v>6984.7312500000007</v>
      </c>
      <c r="I403" s="9">
        <f t="shared" si="84"/>
        <v>0.46250000000000002</v>
      </c>
      <c r="J403" s="6">
        <f t="shared" si="85"/>
        <v>54836.268750000003</v>
      </c>
      <c r="K403" s="10">
        <f t="shared" si="86"/>
        <v>61821</v>
      </c>
      <c r="L403" s="1" t="str">
        <f t="shared" si="87"/>
        <v/>
      </c>
      <c r="M403" s="1" t="str">
        <f t="shared" si="88"/>
        <v/>
      </c>
      <c r="N403" s="8" t="str">
        <f t="shared" si="89"/>
        <v/>
      </c>
      <c r="O403" s="59" t="str">
        <f t="shared" si="90"/>
        <v/>
      </c>
    </row>
    <row r="404" spans="1:15" s="1" customFormat="1">
      <c r="A404" s="6">
        <f t="shared" si="91"/>
        <v>35900</v>
      </c>
      <c r="B404" s="6">
        <f t="shared" si="78"/>
        <v>48910.5</v>
      </c>
      <c r="C404" s="8">
        <f t="shared" si="79"/>
        <v>0.85</v>
      </c>
      <c r="D404" s="6">
        <f t="shared" si="80"/>
        <v>18673.924999999999</v>
      </c>
      <c r="E404" s="6">
        <f t="shared" si="92"/>
        <v>54573.925000000003</v>
      </c>
      <c r="F404" s="6">
        <f t="shared" si="81"/>
        <v>43623.925000000003</v>
      </c>
      <c r="G404" s="8">
        <f t="shared" si="82"/>
        <v>0.25</v>
      </c>
      <c r="H404" s="6">
        <f t="shared" si="83"/>
        <v>7030.9812500000007</v>
      </c>
      <c r="I404" s="9">
        <f t="shared" si="84"/>
        <v>0.46250000000000002</v>
      </c>
      <c r="J404" s="6">
        <f t="shared" si="85"/>
        <v>54890.018750000003</v>
      </c>
      <c r="K404" s="10">
        <f t="shared" si="86"/>
        <v>61921</v>
      </c>
      <c r="L404" s="1" t="str">
        <f t="shared" si="87"/>
        <v/>
      </c>
      <c r="M404" s="1" t="str">
        <f t="shared" si="88"/>
        <v/>
      </c>
      <c r="N404" s="8" t="str">
        <f t="shared" si="89"/>
        <v/>
      </c>
      <c r="O404" s="59" t="str">
        <f t="shared" si="90"/>
        <v/>
      </c>
    </row>
    <row r="405" spans="1:15" s="1" customFormat="1">
      <c r="A405" s="6">
        <f t="shared" si="91"/>
        <v>36000</v>
      </c>
      <c r="B405" s="6">
        <f t="shared" si="78"/>
        <v>49010.5</v>
      </c>
      <c r="C405" s="8">
        <f t="shared" si="79"/>
        <v>0.85</v>
      </c>
      <c r="D405" s="6">
        <f t="shared" si="80"/>
        <v>18758.924999999999</v>
      </c>
      <c r="E405" s="6">
        <f t="shared" si="92"/>
        <v>54758.925000000003</v>
      </c>
      <c r="F405" s="6">
        <f t="shared" si="81"/>
        <v>43808.925000000003</v>
      </c>
      <c r="G405" s="8">
        <f t="shared" si="82"/>
        <v>0.25</v>
      </c>
      <c r="H405" s="6">
        <f t="shared" si="83"/>
        <v>7077.2312500000007</v>
      </c>
      <c r="I405" s="9">
        <f t="shared" si="84"/>
        <v>0.46250000000000002</v>
      </c>
      <c r="J405" s="6">
        <f t="shared" si="85"/>
        <v>54943.768750000003</v>
      </c>
      <c r="K405" s="10">
        <f t="shared" si="86"/>
        <v>62021</v>
      </c>
      <c r="L405" s="1" t="str">
        <f t="shared" si="87"/>
        <v/>
      </c>
      <c r="M405" s="1" t="str">
        <f t="shared" si="88"/>
        <v/>
      </c>
      <c r="N405" s="8" t="str">
        <f t="shared" si="89"/>
        <v/>
      </c>
      <c r="O405" s="59" t="str">
        <f t="shared" si="90"/>
        <v/>
      </c>
    </row>
    <row r="406" spans="1:15" s="1" customFormat="1">
      <c r="A406" s="6">
        <f t="shared" si="91"/>
        <v>36100</v>
      </c>
      <c r="B406" s="6">
        <f t="shared" si="78"/>
        <v>49110.5</v>
      </c>
      <c r="C406" s="8">
        <f t="shared" si="79"/>
        <v>0.85</v>
      </c>
      <c r="D406" s="6">
        <f t="shared" si="80"/>
        <v>18843.924999999999</v>
      </c>
      <c r="E406" s="6">
        <f t="shared" si="92"/>
        <v>54943.925000000003</v>
      </c>
      <c r="F406" s="6">
        <f t="shared" si="81"/>
        <v>43993.925000000003</v>
      </c>
      <c r="G406" s="8">
        <f t="shared" si="82"/>
        <v>0.25</v>
      </c>
      <c r="H406" s="6">
        <f t="shared" si="83"/>
        <v>7123.4812500000007</v>
      </c>
      <c r="I406" s="9">
        <f t="shared" si="84"/>
        <v>0.46250000000000002</v>
      </c>
      <c r="J406" s="6">
        <f t="shared" si="85"/>
        <v>54997.518750000003</v>
      </c>
      <c r="K406" s="10">
        <f t="shared" si="86"/>
        <v>62121</v>
      </c>
      <c r="L406" s="1" t="str">
        <f t="shared" si="87"/>
        <v/>
      </c>
      <c r="M406" s="1" t="str">
        <f t="shared" si="88"/>
        <v/>
      </c>
      <c r="N406" s="8" t="str">
        <f t="shared" si="89"/>
        <v/>
      </c>
      <c r="O406" s="59" t="str">
        <f t="shared" si="90"/>
        <v/>
      </c>
    </row>
    <row r="407" spans="1:15" s="1" customFormat="1">
      <c r="A407" s="6">
        <f t="shared" si="91"/>
        <v>36200</v>
      </c>
      <c r="B407" s="6">
        <f t="shared" si="78"/>
        <v>49210.5</v>
      </c>
      <c r="C407" s="8">
        <f t="shared" si="79"/>
        <v>0.85</v>
      </c>
      <c r="D407" s="6">
        <f t="shared" si="80"/>
        <v>18928.924999999999</v>
      </c>
      <c r="E407" s="6">
        <f t="shared" si="92"/>
        <v>55128.925000000003</v>
      </c>
      <c r="F407" s="6">
        <f t="shared" si="81"/>
        <v>44178.925000000003</v>
      </c>
      <c r="G407" s="8">
        <f t="shared" si="82"/>
        <v>0.25</v>
      </c>
      <c r="H407" s="6">
        <f t="shared" si="83"/>
        <v>7169.7312500000007</v>
      </c>
      <c r="I407" s="9">
        <f t="shared" si="84"/>
        <v>0.46250000000000002</v>
      </c>
      <c r="J407" s="6">
        <f t="shared" si="85"/>
        <v>55051.268750000003</v>
      </c>
      <c r="K407" s="10">
        <f t="shared" si="86"/>
        <v>62221</v>
      </c>
      <c r="L407" s="1" t="str">
        <f t="shared" si="87"/>
        <v/>
      </c>
      <c r="M407" s="1" t="str">
        <f t="shared" si="88"/>
        <v/>
      </c>
      <c r="N407" s="8" t="str">
        <f t="shared" si="89"/>
        <v/>
      </c>
      <c r="O407" s="59" t="str">
        <f t="shared" si="90"/>
        <v/>
      </c>
    </row>
    <row r="408" spans="1:15" s="1" customFormat="1">
      <c r="A408" s="6">
        <f t="shared" si="91"/>
        <v>36300</v>
      </c>
      <c r="B408" s="6">
        <f t="shared" si="78"/>
        <v>49310.5</v>
      </c>
      <c r="C408" s="8">
        <f t="shared" si="79"/>
        <v>0.85</v>
      </c>
      <c r="D408" s="6">
        <f t="shared" si="80"/>
        <v>19013.924999999999</v>
      </c>
      <c r="E408" s="6">
        <f t="shared" si="92"/>
        <v>55313.925000000003</v>
      </c>
      <c r="F408" s="6">
        <f t="shared" si="81"/>
        <v>44363.925000000003</v>
      </c>
      <c r="G408" s="8">
        <f t="shared" si="82"/>
        <v>0.25</v>
      </c>
      <c r="H408" s="6">
        <f t="shared" si="83"/>
        <v>7215.9812500000007</v>
      </c>
      <c r="I408" s="9">
        <f t="shared" si="84"/>
        <v>0.46250000000000002</v>
      </c>
      <c r="J408" s="6">
        <f t="shared" si="85"/>
        <v>55105.018750000003</v>
      </c>
      <c r="K408" s="10">
        <f t="shared" si="86"/>
        <v>62321</v>
      </c>
      <c r="L408" s="1" t="str">
        <f t="shared" si="87"/>
        <v/>
      </c>
      <c r="M408" s="1" t="str">
        <f t="shared" si="88"/>
        <v/>
      </c>
      <c r="N408" s="8" t="str">
        <f t="shared" si="89"/>
        <v/>
      </c>
      <c r="O408" s="59" t="str">
        <f t="shared" si="90"/>
        <v/>
      </c>
    </row>
    <row r="409" spans="1:15" s="1" customFormat="1">
      <c r="A409" s="6">
        <f t="shared" si="91"/>
        <v>36400</v>
      </c>
      <c r="B409" s="6">
        <f t="shared" si="78"/>
        <v>49410.5</v>
      </c>
      <c r="C409" s="8">
        <f t="shared" si="79"/>
        <v>0.85</v>
      </c>
      <c r="D409" s="6">
        <f t="shared" si="80"/>
        <v>19098.924999999999</v>
      </c>
      <c r="E409" s="6">
        <f t="shared" si="92"/>
        <v>55498.925000000003</v>
      </c>
      <c r="F409" s="6">
        <f t="shared" si="81"/>
        <v>44548.925000000003</v>
      </c>
      <c r="G409" s="8">
        <f t="shared" si="82"/>
        <v>0.25</v>
      </c>
      <c r="H409" s="6">
        <f t="shared" si="83"/>
        <v>7262.2312500000007</v>
      </c>
      <c r="I409" s="9">
        <f t="shared" si="84"/>
        <v>0.46250000000000002</v>
      </c>
      <c r="J409" s="6">
        <f t="shared" si="85"/>
        <v>55158.768750000003</v>
      </c>
      <c r="K409" s="10">
        <f t="shared" si="86"/>
        <v>62421</v>
      </c>
      <c r="L409" s="1" t="str">
        <f t="shared" si="87"/>
        <v/>
      </c>
      <c r="M409" s="1" t="str">
        <f t="shared" si="88"/>
        <v/>
      </c>
      <c r="N409" s="8" t="str">
        <f t="shared" si="89"/>
        <v/>
      </c>
      <c r="O409" s="59" t="str">
        <f t="shared" si="90"/>
        <v/>
      </c>
    </row>
    <row r="410" spans="1:15" s="1" customFormat="1">
      <c r="A410" s="6">
        <f t="shared" si="91"/>
        <v>36500</v>
      </c>
      <c r="B410" s="6">
        <f t="shared" si="78"/>
        <v>49510.5</v>
      </c>
      <c r="C410" s="8">
        <f t="shared" si="79"/>
        <v>0.85</v>
      </c>
      <c r="D410" s="6">
        <f t="shared" si="80"/>
        <v>19183.924999999999</v>
      </c>
      <c r="E410" s="6">
        <f t="shared" si="92"/>
        <v>55683.925000000003</v>
      </c>
      <c r="F410" s="6">
        <f t="shared" si="81"/>
        <v>44733.925000000003</v>
      </c>
      <c r="G410" s="8">
        <f t="shared" si="82"/>
        <v>0.25</v>
      </c>
      <c r="H410" s="6">
        <f t="shared" si="83"/>
        <v>7308.4812500000007</v>
      </c>
      <c r="I410" s="9">
        <f t="shared" si="84"/>
        <v>0.46250000000000002</v>
      </c>
      <c r="J410" s="6">
        <f t="shared" si="85"/>
        <v>55212.518750000003</v>
      </c>
      <c r="K410" s="10">
        <f t="shared" si="86"/>
        <v>62521</v>
      </c>
      <c r="L410" s="1" t="str">
        <f t="shared" si="87"/>
        <v/>
      </c>
      <c r="M410" s="1" t="str">
        <f t="shared" si="88"/>
        <v/>
      </c>
      <c r="N410" s="8" t="str">
        <f t="shared" si="89"/>
        <v/>
      </c>
      <c r="O410" s="59" t="str">
        <f t="shared" si="90"/>
        <v/>
      </c>
    </row>
    <row r="411" spans="1:15" s="1" customFormat="1">
      <c r="A411" s="6">
        <f t="shared" si="91"/>
        <v>36600</v>
      </c>
      <c r="B411" s="6">
        <f t="shared" si="78"/>
        <v>49610.5</v>
      </c>
      <c r="C411" s="8">
        <f t="shared" si="79"/>
        <v>0.85</v>
      </c>
      <c r="D411" s="6">
        <f t="shared" si="80"/>
        <v>19268.924999999999</v>
      </c>
      <c r="E411" s="6">
        <f t="shared" si="92"/>
        <v>55868.925000000003</v>
      </c>
      <c r="F411" s="6">
        <f t="shared" si="81"/>
        <v>44918.925000000003</v>
      </c>
      <c r="G411" s="8">
        <f t="shared" si="82"/>
        <v>0.25</v>
      </c>
      <c r="H411" s="6">
        <f t="shared" si="83"/>
        <v>7354.7312500000007</v>
      </c>
      <c r="I411" s="9">
        <f t="shared" si="84"/>
        <v>0.46250000000000002</v>
      </c>
      <c r="J411" s="6">
        <f t="shared" si="85"/>
        <v>55266.268750000003</v>
      </c>
      <c r="K411" s="10">
        <f t="shared" si="86"/>
        <v>62621</v>
      </c>
      <c r="L411" s="1" t="str">
        <f t="shared" si="87"/>
        <v/>
      </c>
      <c r="M411" s="1" t="str">
        <f t="shared" si="88"/>
        <v/>
      </c>
      <c r="N411" s="8" t="str">
        <f t="shared" si="89"/>
        <v/>
      </c>
      <c r="O411" s="59" t="str">
        <f t="shared" si="90"/>
        <v/>
      </c>
    </row>
    <row r="412" spans="1:15" s="1" customFormat="1">
      <c r="A412" s="6">
        <f t="shared" si="91"/>
        <v>36700</v>
      </c>
      <c r="B412" s="6">
        <f t="shared" si="78"/>
        <v>49710.5</v>
      </c>
      <c r="C412" s="8">
        <f t="shared" si="79"/>
        <v>0.85</v>
      </c>
      <c r="D412" s="6">
        <f t="shared" si="80"/>
        <v>19353.924999999999</v>
      </c>
      <c r="E412" s="6">
        <f t="shared" si="92"/>
        <v>56053.925000000003</v>
      </c>
      <c r="F412" s="6">
        <f t="shared" si="81"/>
        <v>45103.925000000003</v>
      </c>
      <c r="G412" s="8">
        <f t="shared" si="82"/>
        <v>0.25</v>
      </c>
      <c r="H412" s="6">
        <f t="shared" si="83"/>
        <v>7400.9812500000007</v>
      </c>
      <c r="I412" s="9">
        <f t="shared" si="84"/>
        <v>0.46250000000000002</v>
      </c>
      <c r="J412" s="6">
        <f t="shared" si="85"/>
        <v>55320.018750000003</v>
      </c>
      <c r="K412" s="10">
        <f t="shared" si="86"/>
        <v>62721</v>
      </c>
      <c r="L412" s="1" t="str">
        <f t="shared" si="87"/>
        <v/>
      </c>
      <c r="M412" s="1" t="str">
        <f t="shared" si="88"/>
        <v/>
      </c>
      <c r="N412" s="8" t="str">
        <f t="shared" si="89"/>
        <v/>
      </c>
      <c r="O412" s="59" t="str">
        <f t="shared" si="90"/>
        <v/>
      </c>
    </row>
    <row r="413" spans="1:15" s="1" customFormat="1">
      <c r="A413" s="6">
        <f t="shared" si="91"/>
        <v>36800</v>
      </c>
      <c r="B413" s="6">
        <f t="shared" si="78"/>
        <v>49810.5</v>
      </c>
      <c r="C413" s="8">
        <f t="shared" si="79"/>
        <v>0.85</v>
      </c>
      <c r="D413" s="6">
        <f t="shared" si="80"/>
        <v>19438.924999999999</v>
      </c>
      <c r="E413" s="6">
        <f t="shared" si="92"/>
        <v>56238.925000000003</v>
      </c>
      <c r="F413" s="6">
        <f t="shared" si="81"/>
        <v>45288.925000000003</v>
      </c>
      <c r="G413" s="8">
        <f t="shared" si="82"/>
        <v>0.25</v>
      </c>
      <c r="H413" s="6">
        <f t="shared" si="83"/>
        <v>7447.2312500000007</v>
      </c>
      <c r="I413" s="9">
        <f t="shared" si="84"/>
        <v>0.46250000000000002</v>
      </c>
      <c r="J413" s="6">
        <f t="shared" si="85"/>
        <v>55373.768750000003</v>
      </c>
      <c r="K413" s="10">
        <f t="shared" si="86"/>
        <v>62821</v>
      </c>
      <c r="L413" s="1" t="str">
        <f t="shared" si="87"/>
        <v/>
      </c>
      <c r="M413" s="1" t="str">
        <f t="shared" si="88"/>
        <v/>
      </c>
      <c r="N413" s="8" t="str">
        <f t="shared" si="89"/>
        <v/>
      </c>
      <c r="O413" s="59" t="str">
        <f t="shared" si="90"/>
        <v/>
      </c>
    </row>
    <row r="414" spans="1:15" s="1" customFormat="1">
      <c r="A414" s="6">
        <f t="shared" si="91"/>
        <v>36900</v>
      </c>
      <c r="B414" s="6">
        <f t="shared" si="78"/>
        <v>49910.5</v>
      </c>
      <c r="C414" s="8">
        <f t="shared" si="79"/>
        <v>0.85</v>
      </c>
      <c r="D414" s="6">
        <f t="shared" si="80"/>
        <v>19523.924999999999</v>
      </c>
      <c r="E414" s="6">
        <f t="shared" si="92"/>
        <v>56423.925000000003</v>
      </c>
      <c r="F414" s="6">
        <f t="shared" si="81"/>
        <v>45473.925000000003</v>
      </c>
      <c r="G414" s="8">
        <f t="shared" si="82"/>
        <v>0.25</v>
      </c>
      <c r="H414" s="6">
        <f t="shared" si="83"/>
        <v>7493.4812500000007</v>
      </c>
      <c r="I414" s="9">
        <f t="shared" si="84"/>
        <v>0.46250000000000002</v>
      </c>
      <c r="J414" s="6">
        <f t="shared" si="85"/>
        <v>55427.518750000003</v>
      </c>
      <c r="K414" s="10">
        <f t="shared" si="86"/>
        <v>62921</v>
      </c>
      <c r="L414" s="1" t="str">
        <f t="shared" si="87"/>
        <v/>
      </c>
      <c r="M414" s="1" t="str">
        <f t="shared" si="88"/>
        <v/>
      </c>
      <c r="N414" s="8" t="str">
        <f t="shared" si="89"/>
        <v/>
      </c>
      <c r="O414" s="59" t="str">
        <f t="shared" si="90"/>
        <v/>
      </c>
    </row>
    <row r="415" spans="1:15" s="1" customFormat="1">
      <c r="A415" s="6">
        <f t="shared" si="91"/>
        <v>37000</v>
      </c>
      <c r="B415" s="6">
        <f t="shared" si="78"/>
        <v>50010.5</v>
      </c>
      <c r="C415" s="8">
        <f t="shared" si="79"/>
        <v>0.85</v>
      </c>
      <c r="D415" s="6">
        <f t="shared" si="80"/>
        <v>19608.924999999999</v>
      </c>
      <c r="E415" s="6">
        <f t="shared" si="92"/>
        <v>56608.925000000003</v>
      </c>
      <c r="F415" s="6">
        <f t="shared" si="81"/>
        <v>45658.925000000003</v>
      </c>
      <c r="G415" s="8">
        <f t="shared" si="82"/>
        <v>0.25</v>
      </c>
      <c r="H415" s="6">
        <f t="shared" si="83"/>
        <v>7539.7312500000007</v>
      </c>
      <c r="I415" s="9">
        <f t="shared" si="84"/>
        <v>0.46250000000000002</v>
      </c>
      <c r="J415" s="6">
        <f t="shared" si="85"/>
        <v>55481.268750000003</v>
      </c>
      <c r="K415" s="10">
        <f t="shared" si="86"/>
        <v>63021</v>
      </c>
      <c r="L415" s="1" t="str">
        <f t="shared" si="87"/>
        <v/>
      </c>
      <c r="M415" s="1" t="str">
        <f t="shared" si="88"/>
        <v/>
      </c>
      <c r="N415" s="8" t="str">
        <f t="shared" si="89"/>
        <v/>
      </c>
      <c r="O415" s="59" t="str">
        <f t="shared" si="90"/>
        <v/>
      </c>
    </row>
    <row r="416" spans="1:15" s="1" customFormat="1">
      <c r="A416" s="6">
        <f t="shared" si="91"/>
        <v>37100</v>
      </c>
      <c r="B416" s="6">
        <f t="shared" si="78"/>
        <v>50110.5</v>
      </c>
      <c r="C416" s="8">
        <f t="shared" si="79"/>
        <v>0.85</v>
      </c>
      <c r="D416" s="6">
        <f t="shared" si="80"/>
        <v>19693.924999999999</v>
      </c>
      <c r="E416" s="6">
        <f t="shared" si="92"/>
        <v>56793.925000000003</v>
      </c>
      <c r="F416" s="6">
        <f t="shared" si="81"/>
        <v>45843.925000000003</v>
      </c>
      <c r="G416" s="8">
        <f t="shared" si="82"/>
        <v>0.25</v>
      </c>
      <c r="H416" s="6">
        <f t="shared" si="83"/>
        <v>7585.9812500000007</v>
      </c>
      <c r="I416" s="9">
        <f t="shared" si="84"/>
        <v>0.46250000000000002</v>
      </c>
      <c r="J416" s="6">
        <f t="shared" si="85"/>
        <v>55535.018750000003</v>
      </c>
      <c r="K416" s="10">
        <f t="shared" si="86"/>
        <v>63121</v>
      </c>
      <c r="L416" s="1" t="str">
        <f t="shared" si="87"/>
        <v/>
      </c>
      <c r="M416" s="1" t="str">
        <f t="shared" si="88"/>
        <v/>
      </c>
      <c r="N416" s="8" t="str">
        <f t="shared" si="89"/>
        <v/>
      </c>
      <c r="O416" s="59" t="str">
        <f t="shared" si="90"/>
        <v/>
      </c>
    </row>
    <row r="417" spans="1:15" s="1" customFormat="1">
      <c r="A417" s="6">
        <f t="shared" si="91"/>
        <v>37200</v>
      </c>
      <c r="B417" s="6">
        <f t="shared" si="78"/>
        <v>50210.5</v>
      </c>
      <c r="C417" s="8">
        <f t="shared" si="79"/>
        <v>0.85</v>
      </c>
      <c r="D417" s="6">
        <f t="shared" si="80"/>
        <v>19778.924999999999</v>
      </c>
      <c r="E417" s="6">
        <f t="shared" si="92"/>
        <v>56978.925000000003</v>
      </c>
      <c r="F417" s="6">
        <f t="shared" si="81"/>
        <v>46028.925000000003</v>
      </c>
      <c r="G417" s="8">
        <f t="shared" si="82"/>
        <v>0.25</v>
      </c>
      <c r="H417" s="6">
        <f t="shared" si="83"/>
        <v>7632.2312500000007</v>
      </c>
      <c r="I417" s="9">
        <f t="shared" si="84"/>
        <v>0.46250000000000002</v>
      </c>
      <c r="J417" s="6">
        <f t="shared" si="85"/>
        <v>55588.768750000003</v>
      </c>
      <c r="K417" s="10">
        <f t="shared" si="86"/>
        <v>63221</v>
      </c>
      <c r="L417" s="1" t="str">
        <f t="shared" si="87"/>
        <v/>
      </c>
      <c r="M417" s="1" t="str">
        <f t="shared" si="88"/>
        <v/>
      </c>
      <c r="N417" s="8" t="str">
        <f t="shared" si="89"/>
        <v/>
      </c>
      <c r="O417" s="59" t="str">
        <f t="shared" si="90"/>
        <v/>
      </c>
    </row>
    <row r="418" spans="1:15" s="1" customFormat="1">
      <c r="A418" s="6">
        <f t="shared" si="91"/>
        <v>37300</v>
      </c>
      <c r="B418" s="6">
        <f t="shared" si="78"/>
        <v>50310.5</v>
      </c>
      <c r="C418" s="8">
        <f t="shared" si="79"/>
        <v>0.85</v>
      </c>
      <c r="D418" s="6">
        <f t="shared" si="80"/>
        <v>19863.924999999999</v>
      </c>
      <c r="E418" s="6">
        <f t="shared" si="92"/>
        <v>57163.925000000003</v>
      </c>
      <c r="F418" s="6">
        <f t="shared" si="81"/>
        <v>46213.925000000003</v>
      </c>
      <c r="G418" s="8">
        <f t="shared" si="82"/>
        <v>0.25</v>
      </c>
      <c r="H418" s="6">
        <f t="shared" si="83"/>
        <v>7678.4812500000007</v>
      </c>
      <c r="I418" s="9">
        <f t="shared" si="84"/>
        <v>0.46250000000000002</v>
      </c>
      <c r="J418" s="6">
        <f t="shared" si="85"/>
        <v>55642.518750000003</v>
      </c>
      <c r="K418" s="10">
        <f t="shared" si="86"/>
        <v>63321</v>
      </c>
      <c r="L418" s="1" t="str">
        <f t="shared" si="87"/>
        <v/>
      </c>
      <c r="M418" s="1" t="str">
        <f t="shared" si="88"/>
        <v/>
      </c>
      <c r="N418" s="8" t="str">
        <f t="shared" si="89"/>
        <v/>
      </c>
      <c r="O418" s="59" t="str">
        <f t="shared" si="90"/>
        <v/>
      </c>
    </row>
    <row r="419" spans="1:15" s="1" customFormat="1">
      <c r="A419" s="6">
        <f t="shared" si="91"/>
        <v>37400</v>
      </c>
      <c r="B419" s="6">
        <f t="shared" si="78"/>
        <v>50410.5</v>
      </c>
      <c r="C419" s="8">
        <f t="shared" si="79"/>
        <v>0.85</v>
      </c>
      <c r="D419" s="6">
        <f t="shared" si="80"/>
        <v>19948.924999999999</v>
      </c>
      <c r="E419" s="6">
        <f t="shared" si="92"/>
        <v>57348.925000000003</v>
      </c>
      <c r="F419" s="6">
        <f t="shared" si="81"/>
        <v>46398.925000000003</v>
      </c>
      <c r="G419" s="8">
        <f t="shared" si="82"/>
        <v>0.25</v>
      </c>
      <c r="H419" s="6">
        <f t="shared" si="83"/>
        <v>7724.7312500000007</v>
      </c>
      <c r="I419" s="9">
        <f t="shared" si="84"/>
        <v>0.46250000000000002</v>
      </c>
      <c r="J419" s="6">
        <f t="shared" si="85"/>
        <v>55696.268750000003</v>
      </c>
      <c r="K419" s="10">
        <f t="shared" si="86"/>
        <v>63421</v>
      </c>
      <c r="L419" s="1" t="str">
        <f t="shared" si="87"/>
        <v/>
      </c>
      <c r="M419" s="1" t="str">
        <f t="shared" si="88"/>
        <v/>
      </c>
      <c r="N419" s="8" t="str">
        <f t="shared" si="89"/>
        <v/>
      </c>
      <c r="O419" s="59" t="str">
        <f t="shared" si="90"/>
        <v/>
      </c>
    </row>
    <row r="420" spans="1:15" s="1" customFormat="1">
      <c r="A420" s="6">
        <f t="shared" si="91"/>
        <v>37500</v>
      </c>
      <c r="B420" s="6">
        <f t="shared" si="78"/>
        <v>50510.5</v>
      </c>
      <c r="C420" s="8">
        <f t="shared" si="79"/>
        <v>0.85</v>
      </c>
      <c r="D420" s="6">
        <f t="shared" si="80"/>
        <v>20033.924999999999</v>
      </c>
      <c r="E420" s="6">
        <f t="shared" si="92"/>
        <v>57533.925000000003</v>
      </c>
      <c r="F420" s="6">
        <f t="shared" si="81"/>
        <v>46583.925000000003</v>
      </c>
      <c r="G420" s="8">
        <f t="shared" si="82"/>
        <v>0.25</v>
      </c>
      <c r="H420" s="6">
        <f t="shared" si="83"/>
        <v>7770.9812500000007</v>
      </c>
      <c r="I420" s="9">
        <f t="shared" si="84"/>
        <v>0.46250000000000002</v>
      </c>
      <c r="J420" s="6">
        <f t="shared" si="85"/>
        <v>55750.018750000003</v>
      </c>
      <c r="K420" s="10">
        <f t="shared" si="86"/>
        <v>63521</v>
      </c>
      <c r="L420" s="1" t="str">
        <f t="shared" si="87"/>
        <v/>
      </c>
      <c r="M420" s="1" t="str">
        <f t="shared" si="88"/>
        <v/>
      </c>
      <c r="N420" s="8" t="str">
        <f t="shared" si="89"/>
        <v/>
      </c>
      <c r="O420" s="59" t="str">
        <f t="shared" si="90"/>
        <v/>
      </c>
    </row>
    <row r="421" spans="1:15" s="1" customFormat="1">
      <c r="A421" s="6">
        <f t="shared" si="91"/>
        <v>37600</v>
      </c>
      <c r="B421" s="6">
        <f t="shared" si="78"/>
        <v>50610.5</v>
      </c>
      <c r="C421" s="8">
        <f t="shared" si="79"/>
        <v>0.85</v>
      </c>
      <c r="D421" s="6">
        <f t="shared" si="80"/>
        <v>20118.924999999999</v>
      </c>
      <c r="E421" s="6">
        <f t="shared" si="92"/>
        <v>57718.925000000003</v>
      </c>
      <c r="F421" s="6">
        <f t="shared" si="81"/>
        <v>46768.925000000003</v>
      </c>
      <c r="G421" s="8">
        <f t="shared" si="82"/>
        <v>0.25</v>
      </c>
      <c r="H421" s="6">
        <f t="shared" si="83"/>
        <v>7817.2312500000007</v>
      </c>
      <c r="I421" s="9">
        <f t="shared" si="84"/>
        <v>0.46250000000000002</v>
      </c>
      <c r="J421" s="6">
        <f t="shared" si="85"/>
        <v>55803.768750000003</v>
      </c>
      <c r="K421" s="10">
        <f t="shared" si="86"/>
        <v>63621</v>
      </c>
      <c r="L421" s="1" t="str">
        <f t="shared" si="87"/>
        <v/>
      </c>
      <c r="M421" s="1" t="str">
        <f t="shared" si="88"/>
        <v/>
      </c>
      <c r="N421" s="8" t="str">
        <f t="shared" si="89"/>
        <v/>
      </c>
      <c r="O421" s="59" t="str">
        <f t="shared" si="90"/>
        <v/>
      </c>
    </row>
    <row r="422" spans="1:15" s="1" customFormat="1">
      <c r="A422" s="6">
        <f t="shared" si="91"/>
        <v>37700</v>
      </c>
      <c r="B422" s="6">
        <f t="shared" si="78"/>
        <v>50710.5</v>
      </c>
      <c r="C422" s="8">
        <f t="shared" si="79"/>
        <v>0.85</v>
      </c>
      <c r="D422" s="6">
        <f t="shared" si="80"/>
        <v>20203.924999999999</v>
      </c>
      <c r="E422" s="6">
        <f t="shared" si="92"/>
        <v>57903.925000000003</v>
      </c>
      <c r="F422" s="6">
        <f t="shared" si="81"/>
        <v>46953.925000000003</v>
      </c>
      <c r="G422" s="8">
        <f t="shared" si="82"/>
        <v>0.25</v>
      </c>
      <c r="H422" s="6">
        <f t="shared" si="83"/>
        <v>7863.4812500000007</v>
      </c>
      <c r="I422" s="9">
        <f t="shared" si="84"/>
        <v>0.46250000000000002</v>
      </c>
      <c r="J422" s="6">
        <f t="shared" si="85"/>
        <v>55857.518750000003</v>
      </c>
      <c r="K422" s="10">
        <f t="shared" si="86"/>
        <v>63721</v>
      </c>
      <c r="L422" s="1" t="str">
        <f t="shared" si="87"/>
        <v/>
      </c>
      <c r="M422" s="1" t="str">
        <f t="shared" si="88"/>
        <v/>
      </c>
      <c r="N422" s="8" t="str">
        <f t="shared" si="89"/>
        <v/>
      </c>
      <c r="O422" s="59" t="str">
        <f t="shared" si="90"/>
        <v/>
      </c>
    </row>
    <row r="423" spans="1:15" s="1" customFormat="1">
      <c r="A423" s="6">
        <f t="shared" si="91"/>
        <v>37800</v>
      </c>
      <c r="B423" s="6">
        <f t="shared" si="78"/>
        <v>50810.5</v>
      </c>
      <c r="C423" s="8">
        <f t="shared" si="79"/>
        <v>0.85</v>
      </c>
      <c r="D423" s="6">
        <f t="shared" si="80"/>
        <v>20288.924999999999</v>
      </c>
      <c r="E423" s="6">
        <f t="shared" si="92"/>
        <v>58088.925000000003</v>
      </c>
      <c r="F423" s="6">
        <f t="shared" si="81"/>
        <v>47138.925000000003</v>
      </c>
      <c r="G423" s="8">
        <f t="shared" si="82"/>
        <v>0.25</v>
      </c>
      <c r="H423" s="6">
        <f t="shared" si="83"/>
        <v>7909.7312500000007</v>
      </c>
      <c r="I423" s="9">
        <f t="shared" si="84"/>
        <v>0.46250000000000002</v>
      </c>
      <c r="J423" s="6">
        <f t="shared" si="85"/>
        <v>55911.268750000003</v>
      </c>
      <c r="K423" s="10">
        <f t="shared" si="86"/>
        <v>63821</v>
      </c>
      <c r="L423" s="1" t="str">
        <f t="shared" si="87"/>
        <v/>
      </c>
      <c r="M423" s="1" t="str">
        <f t="shared" si="88"/>
        <v/>
      </c>
      <c r="N423" s="8" t="str">
        <f t="shared" si="89"/>
        <v/>
      </c>
      <c r="O423" s="59" t="str">
        <f t="shared" si="90"/>
        <v/>
      </c>
    </row>
    <row r="424" spans="1:15" s="1" customFormat="1">
      <c r="A424" s="6">
        <f t="shared" si="91"/>
        <v>37900</v>
      </c>
      <c r="B424" s="6">
        <f t="shared" si="78"/>
        <v>50910.5</v>
      </c>
      <c r="C424" s="8">
        <f t="shared" si="79"/>
        <v>0.85</v>
      </c>
      <c r="D424" s="6">
        <f t="shared" si="80"/>
        <v>20373.924999999999</v>
      </c>
      <c r="E424" s="6">
        <f t="shared" si="92"/>
        <v>58273.925000000003</v>
      </c>
      <c r="F424" s="6">
        <f t="shared" si="81"/>
        <v>47323.925000000003</v>
      </c>
      <c r="G424" s="8">
        <f t="shared" si="82"/>
        <v>0.25</v>
      </c>
      <c r="H424" s="6">
        <f t="shared" si="83"/>
        <v>7955.9812500000007</v>
      </c>
      <c r="I424" s="9">
        <f t="shared" si="84"/>
        <v>0.46250000000000002</v>
      </c>
      <c r="J424" s="6">
        <f t="shared" si="85"/>
        <v>55965.018750000003</v>
      </c>
      <c r="K424" s="10">
        <f t="shared" si="86"/>
        <v>63921</v>
      </c>
      <c r="L424" s="1" t="str">
        <f t="shared" si="87"/>
        <v/>
      </c>
      <c r="M424" s="1" t="str">
        <f t="shared" si="88"/>
        <v/>
      </c>
      <c r="N424" s="8" t="str">
        <f t="shared" si="89"/>
        <v/>
      </c>
      <c r="O424" s="59" t="str">
        <f t="shared" si="90"/>
        <v/>
      </c>
    </row>
    <row r="425" spans="1:15" s="1" customFormat="1">
      <c r="A425" s="6">
        <f t="shared" si="91"/>
        <v>38000</v>
      </c>
      <c r="B425" s="6">
        <f t="shared" si="78"/>
        <v>51010.5</v>
      </c>
      <c r="C425" s="8">
        <f t="shared" si="79"/>
        <v>0.85</v>
      </c>
      <c r="D425" s="6">
        <f t="shared" si="80"/>
        <v>20458.924999999999</v>
      </c>
      <c r="E425" s="6">
        <f t="shared" si="92"/>
        <v>58458.925000000003</v>
      </c>
      <c r="F425" s="6">
        <f t="shared" si="81"/>
        <v>47508.925000000003</v>
      </c>
      <c r="G425" s="8">
        <f t="shared" si="82"/>
        <v>0.25</v>
      </c>
      <c r="H425" s="6">
        <f t="shared" si="83"/>
        <v>8002.2312500000007</v>
      </c>
      <c r="I425" s="9">
        <f t="shared" si="84"/>
        <v>0.46250000000000002</v>
      </c>
      <c r="J425" s="6">
        <f t="shared" si="85"/>
        <v>56018.768750000003</v>
      </c>
      <c r="K425" s="10">
        <f t="shared" si="86"/>
        <v>64021</v>
      </c>
      <c r="L425" s="1" t="str">
        <f t="shared" si="87"/>
        <v/>
      </c>
      <c r="M425" s="1" t="str">
        <f t="shared" si="88"/>
        <v/>
      </c>
      <c r="N425" s="8" t="str">
        <f t="shared" si="89"/>
        <v/>
      </c>
      <c r="O425" s="59" t="str">
        <f t="shared" si="90"/>
        <v/>
      </c>
    </row>
    <row r="426" spans="1:15" s="1" customFormat="1">
      <c r="A426" s="6">
        <f t="shared" si="91"/>
        <v>38100</v>
      </c>
      <c r="B426" s="6">
        <f t="shared" si="78"/>
        <v>51110.5</v>
      </c>
      <c r="C426" s="8">
        <f t="shared" si="79"/>
        <v>0.85</v>
      </c>
      <c r="D426" s="6">
        <f t="shared" si="80"/>
        <v>20543.924999999999</v>
      </c>
      <c r="E426" s="6">
        <f t="shared" si="92"/>
        <v>58643.925000000003</v>
      </c>
      <c r="F426" s="6">
        <f t="shared" si="81"/>
        <v>47693.925000000003</v>
      </c>
      <c r="G426" s="8">
        <f t="shared" si="82"/>
        <v>0.25</v>
      </c>
      <c r="H426" s="6">
        <f t="shared" si="83"/>
        <v>8048.4812500000007</v>
      </c>
      <c r="I426" s="9">
        <f t="shared" si="84"/>
        <v>0.46250000000000002</v>
      </c>
      <c r="J426" s="6">
        <f t="shared" si="85"/>
        <v>56072.518750000003</v>
      </c>
      <c r="K426" s="10">
        <f t="shared" si="86"/>
        <v>64121</v>
      </c>
      <c r="L426" s="1" t="str">
        <f t="shared" si="87"/>
        <v/>
      </c>
      <c r="M426" s="1" t="str">
        <f t="shared" si="88"/>
        <v/>
      </c>
      <c r="N426" s="8" t="str">
        <f t="shared" si="89"/>
        <v/>
      </c>
      <c r="O426" s="59" t="str">
        <f t="shared" si="90"/>
        <v/>
      </c>
    </row>
    <row r="427" spans="1:15" s="1" customFormat="1">
      <c r="A427" s="6">
        <f t="shared" si="91"/>
        <v>38200</v>
      </c>
      <c r="B427" s="6">
        <f t="shared" si="78"/>
        <v>51210.5</v>
      </c>
      <c r="C427" s="8">
        <f t="shared" si="79"/>
        <v>0.85</v>
      </c>
      <c r="D427" s="6">
        <f t="shared" si="80"/>
        <v>20628.924999999999</v>
      </c>
      <c r="E427" s="6">
        <f t="shared" si="92"/>
        <v>58828.925000000003</v>
      </c>
      <c r="F427" s="6">
        <f t="shared" si="81"/>
        <v>47878.925000000003</v>
      </c>
      <c r="G427" s="8">
        <f t="shared" si="82"/>
        <v>0.25</v>
      </c>
      <c r="H427" s="6">
        <f t="shared" si="83"/>
        <v>8094.7312500000007</v>
      </c>
      <c r="I427" s="9">
        <f t="shared" si="84"/>
        <v>0.46250000000000002</v>
      </c>
      <c r="J427" s="6">
        <f t="shared" si="85"/>
        <v>56126.268750000003</v>
      </c>
      <c r="K427" s="10">
        <f t="shared" si="86"/>
        <v>64221</v>
      </c>
      <c r="L427" s="1" t="str">
        <f t="shared" si="87"/>
        <v/>
      </c>
      <c r="M427" s="1" t="str">
        <f t="shared" si="88"/>
        <v/>
      </c>
      <c r="N427" s="8" t="str">
        <f t="shared" si="89"/>
        <v/>
      </c>
      <c r="O427" s="59" t="str">
        <f t="shared" si="90"/>
        <v/>
      </c>
    </row>
    <row r="428" spans="1:15" s="1" customFormat="1">
      <c r="A428" s="6">
        <f t="shared" si="91"/>
        <v>38300</v>
      </c>
      <c r="B428" s="6">
        <f t="shared" si="78"/>
        <v>51310.5</v>
      </c>
      <c r="C428" s="8">
        <f t="shared" si="79"/>
        <v>0.85</v>
      </c>
      <c r="D428" s="6">
        <f t="shared" si="80"/>
        <v>20713.924999999999</v>
      </c>
      <c r="E428" s="6">
        <f t="shared" si="92"/>
        <v>59013.925000000003</v>
      </c>
      <c r="F428" s="6">
        <f t="shared" si="81"/>
        <v>48063.925000000003</v>
      </c>
      <c r="G428" s="8">
        <f t="shared" si="82"/>
        <v>0.25</v>
      </c>
      <c r="H428" s="6">
        <f t="shared" si="83"/>
        <v>8140.9812500000007</v>
      </c>
      <c r="I428" s="9">
        <f t="shared" si="84"/>
        <v>0.46250000000000002</v>
      </c>
      <c r="J428" s="6">
        <f t="shared" si="85"/>
        <v>56180.018750000003</v>
      </c>
      <c r="K428" s="10">
        <f t="shared" si="86"/>
        <v>64321</v>
      </c>
      <c r="L428" s="1" t="str">
        <f t="shared" si="87"/>
        <v/>
      </c>
      <c r="M428" s="1" t="str">
        <f t="shared" si="88"/>
        <v/>
      </c>
      <c r="N428" s="8" t="str">
        <f t="shared" si="89"/>
        <v/>
      </c>
      <c r="O428" s="59" t="str">
        <f t="shared" si="90"/>
        <v/>
      </c>
    </row>
    <row r="429" spans="1:15" s="1" customFormat="1">
      <c r="A429" s="6">
        <f t="shared" si="91"/>
        <v>38400</v>
      </c>
      <c r="B429" s="6">
        <f t="shared" ref="B429:B492" si="93">B$38/2+A429</f>
        <v>51410.5</v>
      </c>
      <c r="C429" s="8">
        <f t="shared" ref="C429:C492" si="94">IF(B429&lt;C$38,0,IF(B429&lt;C$39,50%,85%))</f>
        <v>0.85</v>
      </c>
      <c r="D429" s="6">
        <f t="shared" ref="D429:D492" si="95">IF((B429-C$39)*0.85+6000&lt;D$40,IF(C429=0,0,IF(C429=0.5,(B429-C$38)*0.5,(B429-C$39)*0.85+6000)),D$40)</f>
        <v>20798.924999999999</v>
      </c>
      <c r="E429" s="6">
        <f t="shared" si="92"/>
        <v>59198.925000000003</v>
      </c>
      <c r="F429" s="6">
        <f t="shared" ref="F429:F492" si="96">IF(E429&gt;G$40,E429-G$40,0)</f>
        <v>48248.925000000003</v>
      </c>
      <c r="G429" s="8">
        <f t="shared" ref="G429:G492" si="97">IF(F429=0,0,IF(F429&lt;H$38,0.1,IF(F429&lt;H$39,0.15,0.25)))</f>
        <v>0.25</v>
      </c>
      <c r="H429" s="6">
        <f t="shared" ref="H429:H492" si="98">IF(G429&lt;0.15,F429*0.1,IF(G429=0.15,(F429-H$38)*0.15+I$38,(F429-H$39)*0.25+I$39))</f>
        <v>8187.2312500000007</v>
      </c>
      <c r="I429" s="9">
        <f t="shared" ref="I429:I492" si="99">IF(D429=D$40,0.25,G429*(1+C429))</f>
        <v>0.46250000000000002</v>
      </c>
      <c r="J429" s="6">
        <f t="shared" ref="J429:J492" si="100">B$38+A429-H429</f>
        <v>56233.768750000003</v>
      </c>
      <c r="K429" s="10">
        <f t="shared" ref="K429:K492" si="101">(B$38+A429)</f>
        <v>64421</v>
      </c>
      <c r="L429" s="1" t="str">
        <f t="shared" ref="L429:L492" si="102">IF(AND(I429=0.4625,I428&lt;&gt;0.4625),K429,"")</f>
        <v/>
      </c>
      <c r="M429" s="1" t="str">
        <f t="shared" ref="M429:M492" si="103">IF(AND(I429=0.4625,I430&lt;&gt;0.4625),K429,"")</f>
        <v/>
      </c>
      <c r="N429" s="8" t="str">
        <f t="shared" ref="N429:N492" si="104">IF(AND(K429-N$44&gt;=-100,K429-N$44&lt;=100),5%,"")</f>
        <v/>
      </c>
      <c r="O429" s="59" t="str">
        <f t="shared" si="90"/>
        <v/>
      </c>
    </row>
    <row r="430" spans="1:15" s="1" customFormat="1">
      <c r="A430" s="6">
        <f t="shared" si="91"/>
        <v>38500</v>
      </c>
      <c r="B430" s="6">
        <f t="shared" si="93"/>
        <v>51510.5</v>
      </c>
      <c r="C430" s="8">
        <f t="shared" si="94"/>
        <v>0.85</v>
      </c>
      <c r="D430" s="6">
        <f t="shared" si="95"/>
        <v>20883.924999999999</v>
      </c>
      <c r="E430" s="6">
        <f t="shared" si="92"/>
        <v>59383.925000000003</v>
      </c>
      <c r="F430" s="6">
        <f t="shared" si="96"/>
        <v>48433.925000000003</v>
      </c>
      <c r="G430" s="8">
        <f t="shared" si="97"/>
        <v>0.25</v>
      </c>
      <c r="H430" s="6">
        <f t="shared" si="98"/>
        <v>8233.4812500000007</v>
      </c>
      <c r="I430" s="9">
        <f t="shared" si="99"/>
        <v>0.46250000000000002</v>
      </c>
      <c r="J430" s="6">
        <f t="shared" si="100"/>
        <v>56287.518750000003</v>
      </c>
      <c r="K430" s="10">
        <f t="shared" si="101"/>
        <v>64521</v>
      </c>
      <c r="L430" s="1" t="str">
        <f t="shared" si="102"/>
        <v/>
      </c>
      <c r="M430" s="1" t="str">
        <f t="shared" si="103"/>
        <v/>
      </c>
      <c r="N430" s="8" t="str">
        <f t="shared" si="104"/>
        <v/>
      </c>
      <c r="O430" s="59" t="str">
        <f t="shared" ref="O430:O493" si="105">IF(N432=0.05,H432,"")</f>
        <v/>
      </c>
    </row>
    <row r="431" spans="1:15" s="1" customFormat="1">
      <c r="A431" s="6">
        <f t="shared" si="91"/>
        <v>38600</v>
      </c>
      <c r="B431" s="6">
        <f t="shared" si="93"/>
        <v>51610.5</v>
      </c>
      <c r="C431" s="8">
        <f t="shared" si="94"/>
        <v>0.85</v>
      </c>
      <c r="D431" s="6">
        <f t="shared" si="95"/>
        <v>20968.924999999999</v>
      </c>
      <c r="E431" s="6">
        <f t="shared" si="92"/>
        <v>59568.925000000003</v>
      </c>
      <c r="F431" s="6">
        <f t="shared" si="96"/>
        <v>48618.925000000003</v>
      </c>
      <c r="G431" s="8">
        <f t="shared" si="97"/>
        <v>0.25</v>
      </c>
      <c r="H431" s="6">
        <f t="shared" si="98"/>
        <v>8279.7312500000007</v>
      </c>
      <c r="I431" s="9">
        <f t="shared" si="99"/>
        <v>0.46250000000000002</v>
      </c>
      <c r="J431" s="6">
        <f t="shared" si="100"/>
        <v>56341.268750000003</v>
      </c>
      <c r="K431" s="10">
        <f t="shared" si="101"/>
        <v>64621</v>
      </c>
      <c r="L431" s="1" t="str">
        <f t="shared" si="102"/>
        <v/>
      </c>
      <c r="M431" s="1" t="str">
        <f t="shared" si="103"/>
        <v/>
      </c>
      <c r="N431" s="8" t="str">
        <f t="shared" si="104"/>
        <v/>
      </c>
      <c r="O431" s="59" t="str">
        <f t="shared" si="105"/>
        <v/>
      </c>
    </row>
    <row r="432" spans="1:15" s="1" customFormat="1">
      <c r="A432" s="6">
        <f t="shared" si="91"/>
        <v>38700</v>
      </c>
      <c r="B432" s="6">
        <f t="shared" si="93"/>
        <v>51710.5</v>
      </c>
      <c r="C432" s="8">
        <f t="shared" si="94"/>
        <v>0.85</v>
      </c>
      <c r="D432" s="6">
        <f t="shared" si="95"/>
        <v>21053.924999999999</v>
      </c>
      <c r="E432" s="6">
        <f t="shared" si="92"/>
        <v>59753.925000000003</v>
      </c>
      <c r="F432" s="6">
        <f t="shared" si="96"/>
        <v>48803.925000000003</v>
      </c>
      <c r="G432" s="8">
        <f t="shared" si="97"/>
        <v>0.25</v>
      </c>
      <c r="H432" s="6">
        <f t="shared" si="98"/>
        <v>8325.9812500000007</v>
      </c>
      <c r="I432" s="9">
        <f t="shared" si="99"/>
        <v>0.46250000000000002</v>
      </c>
      <c r="J432" s="6">
        <f t="shared" si="100"/>
        <v>56395.018750000003</v>
      </c>
      <c r="K432" s="10">
        <f t="shared" si="101"/>
        <v>64721</v>
      </c>
      <c r="L432" s="1" t="str">
        <f t="shared" si="102"/>
        <v/>
      </c>
      <c r="M432" s="1" t="str">
        <f t="shared" si="103"/>
        <v/>
      </c>
      <c r="N432" s="8" t="str">
        <f t="shared" si="104"/>
        <v/>
      </c>
      <c r="O432" s="59" t="str">
        <f t="shared" si="105"/>
        <v/>
      </c>
    </row>
    <row r="433" spans="1:15" s="1" customFormat="1">
      <c r="A433" s="6">
        <f t="shared" si="91"/>
        <v>38800</v>
      </c>
      <c r="B433" s="6">
        <f t="shared" si="93"/>
        <v>51810.5</v>
      </c>
      <c r="C433" s="8">
        <f t="shared" si="94"/>
        <v>0.85</v>
      </c>
      <c r="D433" s="6">
        <f t="shared" si="95"/>
        <v>21138.924999999999</v>
      </c>
      <c r="E433" s="6">
        <f t="shared" si="92"/>
        <v>59938.925000000003</v>
      </c>
      <c r="F433" s="6">
        <f t="shared" si="96"/>
        <v>48988.925000000003</v>
      </c>
      <c r="G433" s="8">
        <f t="shared" si="97"/>
        <v>0.25</v>
      </c>
      <c r="H433" s="6">
        <f t="shared" si="98"/>
        <v>8372.2312500000007</v>
      </c>
      <c r="I433" s="9">
        <f t="shared" si="99"/>
        <v>0.46250000000000002</v>
      </c>
      <c r="J433" s="6">
        <f t="shared" si="100"/>
        <v>56448.768750000003</v>
      </c>
      <c r="K433" s="10">
        <f t="shared" si="101"/>
        <v>64821</v>
      </c>
      <c r="L433" s="1" t="str">
        <f t="shared" si="102"/>
        <v/>
      </c>
      <c r="M433" s="1" t="str">
        <f t="shared" si="103"/>
        <v/>
      </c>
      <c r="N433" s="8" t="str">
        <f t="shared" si="104"/>
        <v/>
      </c>
      <c r="O433" s="59" t="str">
        <f t="shared" si="105"/>
        <v/>
      </c>
    </row>
    <row r="434" spans="1:15" s="1" customFormat="1">
      <c r="A434" s="6">
        <f t="shared" si="91"/>
        <v>38900</v>
      </c>
      <c r="B434" s="6">
        <f t="shared" si="93"/>
        <v>51910.5</v>
      </c>
      <c r="C434" s="8">
        <f t="shared" si="94"/>
        <v>0.85</v>
      </c>
      <c r="D434" s="6">
        <f t="shared" si="95"/>
        <v>21223.924999999999</v>
      </c>
      <c r="E434" s="6">
        <f t="shared" si="92"/>
        <v>60123.925000000003</v>
      </c>
      <c r="F434" s="6">
        <f t="shared" si="96"/>
        <v>49173.925000000003</v>
      </c>
      <c r="G434" s="8">
        <f t="shared" si="97"/>
        <v>0.25</v>
      </c>
      <c r="H434" s="6">
        <f t="shared" si="98"/>
        <v>8418.4812500000007</v>
      </c>
      <c r="I434" s="9">
        <f t="shared" si="99"/>
        <v>0.46250000000000002</v>
      </c>
      <c r="J434" s="6">
        <f t="shared" si="100"/>
        <v>56502.518750000003</v>
      </c>
      <c r="K434" s="10">
        <f t="shared" si="101"/>
        <v>64921</v>
      </c>
      <c r="L434" s="1" t="str">
        <f t="shared" si="102"/>
        <v/>
      </c>
      <c r="M434" s="1" t="str">
        <f t="shared" si="103"/>
        <v/>
      </c>
      <c r="N434" s="8" t="str">
        <f t="shared" si="104"/>
        <v/>
      </c>
      <c r="O434" s="59" t="str">
        <f t="shared" si="105"/>
        <v/>
      </c>
    </row>
    <row r="435" spans="1:15" s="1" customFormat="1">
      <c r="A435" s="6">
        <f t="shared" si="91"/>
        <v>39000</v>
      </c>
      <c r="B435" s="6">
        <f t="shared" si="93"/>
        <v>52010.5</v>
      </c>
      <c r="C435" s="8">
        <f t="shared" si="94"/>
        <v>0.85</v>
      </c>
      <c r="D435" s="6">
        <f t="shared" si="95"/>
        <v>21308.924999999999</v>
      </c>
      <c r="E435" s="6">
        <f t="shared" si="92"/>
        <v>60308.925000000003</v>
      </c>
      <c r="F435" s="6">
        <f t="shared" si="96"/>
        <v>49358.925000000003</v>
      </c>
      <c r="G435" s="8">
        <f t="shared" si="97"/>
        <v>0.25</v>
      </c>
      <c r="H435" s="6">
        <f t="shared" si="98"/>
        <v>8464.7312500000007</v>
      </c>
      <c r="I435" s="9">
        <f t="shared" si="99"/>
        <v>0.46250000000000002</v>
      </c>
      <c r="J435" s="6">
        <f t="shared" si="100"/>
        <v>56556.268750000003</v>
      </c>
      <c r="K435" s="10">
        <f t="shared" si="101"/>
        <v>65021</v>
      </c>
      <c r="L435" s="1" t="str">
        <f t="shared" si="102"/>
        <v/>
      </c>
      <c r="M435" s="1" t="str">
        <f t="shared" si="103"/>
        <v/>
      </c>
      <c r="N435" s="8" t="str">
        <f t="shared" si="104"/>
        <v/>
      </c>
      <c r="O435" s="59" t="str">
        <f t="shared" si="105"/>
        <v/>
      </c>
    </row>
    <row r="436" spans="1:15" s="1" customFormat="1">
      <c r="A436" s="6">
        <f t="shared" si="91"/>
        <v>39100</v>
      </c>
      <c r="B436" s="6">
        <f t="shared" si="93"/>
        <v>52110.5</v>
      </c>
      <c r="C436" s="8">
        <f t="shared" si="94"/>
        <v>0.85</v>
      </c>
      <c r="D436" s="6">
        <f t="shared" si="95"/>
        <v>21393.924999999999</v>
      </c>
      <c r="E436" s="6">
        <f t="shared" si="92"/>
        <v>60493.925000000003</v>
      </c>
      <c r="F436" s="6">
        <f t="shared" si="96"/>
        <v>49543.925000000003</v>
      </c>
      <c r="G436" s="8">
        <f t="shared" si="97"/>
        <v>0.25</v>
      </c>
      <c r="H436" s="6">
        <f t="shared" si="98"/>
        <v>8510.9812500000007</v>
      </c>
      <c r="I436" s="9">
        <f t="shared" si="99"/>
        <v>0.46250000000000002</v>
      </c>
      <c r="J436" s="6">
        <f t="shared" si="100"/>
        <v>56610.018750000003</v>
      </c>
      <c r="K436" s="10">
        <f t="shared" si="101"/>
        <v>65121</v>
      </c>
      <c r="L436" s="1" t="str">
        <f t="shared" si="102"/>
        <v/>
      </c>
      <c r="M436" s="1" t="str">
        <f t="shared" si="103"/>
        <v/>
      </c>
      <c r="N436" s="8" t="str">
        <f t="shared" si="104"/>
        <v/>
      </c>
      <c r="O436" s="59" t="str">
        <f t="shared" si="105"/>
        <v/>
      </c>
    </row>
    <row r="437" spans="1:15" s="1" customFormat="1">
      <c r="A437" s="6">
        <f t="shared" si="91"/>
        <v>39200</v>
      </c>
      <c r="B437" s="6">
        <f t="shared" si="93"/>
        <v>52210.5</v>
      </c>
      <c r="C437" s="8">
        <f t="shared" si="94"/>
        <v>0.85</v>
      </c>
      <c r="D437" s="6">
        <f t="shared" si="95"/>
        <v>21478.924999999999</v>
      </c>
      <c r="E437" s="6">
        <f t="shared" si="92"/>
        <v>60678.925000000003</v>
      </c>
      <c r="F437" s="6">
        <f t="shared" si="96"/>
        <v>49728.925000000003</v>
      </c>
      <c r="G437" s="8">
        <f t="shared" si="97"/>
        <v>0.25</v>
      </c>
      <c r="H437" s="6">
        <f t="shared" si="98"/>
        <v>8557.2312500000007</v>
      </c>
      <c r="I437" s="9">
        <f t="shared" si="99"/>
        <v>0.46250000000000002</v>
      </c>
      <c r="J437" s="6">
        <f t="shared" si="100"/>
        <v>56663.768750000003</v>
      </c>
      <c r="K437" s="10">
        <f t="shared" si="101"/>
        <v>65221</v>
      </c>
      <c r="L437" s="1" t="str">
        <f t="shared" si="102"/>
        <v/>
      </c>
      <c r="M437" s="1" t="str">
        <f t="shared" si="103"/>
        <v/>
      </c>
      <c r="N437" s="8" t="str">
        <f t="shared" si="104"/>
        <v/>
      </c>
      <c r="O437" s="59" t="str">
        <f t="shared" si="105"/>
        <v/>
      </c>
    </row>
    <row r="438" spans="1:15" s="1" customFormat="1">
      <c r="A438" s="6">
        <f t="shared" si="91"/>
        <v>39300</v>
      </c>
      <c r="B438" s="6">
        <f t="shared" si="93"/>
        <v>52310.5</v>
      </c>
      <c r="C438" s="8">
        <f t="shared" si="94"/>
        <v>0.85</v>
      </c>
      <c r="D438" s="6">
        <f t="shared" si="95"/>
        <v>21563.924999999999</v>
      </c>
      <c r="E438" s="6">
        <f t="shared" si="92"/>
        <v>60863.925000000003</v>
      </c>
      <c r="F438" s="6">
        <f t="shared" si="96"/>
        <v>49913.925000000003</v>
      </c>
      <c r="G438" s="8">
        <f t="shared" si="97"/>
        <v>0.25</v>
      </c>
      <c r="H438" s="6">
        <f t="shared" si="98"/>
        <v>8603.4812500000007</v>
      </c>
      <c r="I438" s="9">
        <f t="shared" si="99"/>
        <v>0.46250000000000002</v>
      </c>
      <c r="J438" s="6">
        <f t="shared" si="100"/>
        <v>56717.518750000003</v>
      </c>
      <c r="K438" s="10">
        <f t="shared" si="101"/>
        <v>65321</v>
      </c>
      <c r="L438" s="1" t="str">
        <f t="shared" si="102"/>
        <v/>
      </c>
      <c r="M438" s="1" t="str">
        <f t="shared" si="103"/>
        <v/>
      </c>
      <c r="N438" s="8" t="str">
        <f t="shared" si="104"/>
        <v/>
      </c>
      <c r="O438" s="59" t="str">
        <f t="shared" si="105"/>
        <v/>
      </c>
    </row>
    <row r="439" spans="1:15" s="1" customFormat="1">
      <c r="A439" s="6">
        <f t="shared" ref="A439:A502" si="106">A438+100</f>
        <v>39400</v>
      </c>
      <c r="B439" s="6">
        <f t="shared" si="93"/>
        <v>52410.5</v>
      </c>
      <c r="C439" s="8">
        <f t="shared" si="94"/>
        <v>0.85</v>
      </c>
      <c r="D439" s="6">
        <f t="shared" si="95"/>
        <v>21648.924999999999</v>
      </c>
      <c r="E439" s="6">
        <f t="shared" ref="E439:E502" si="107">A439+D439</f>
        <v>61048.925000000003</v>
      </c>
      <c r="F439" s="6">
        <f t="shared" si="96"/>
        <v>50098.925000000003</v>
      </c>
      <c r="G439" s="8">
        <f t="shared" si="97"/>
        <v>0.25</v>
      </c>
      <c r="H439" s="6">
        <f t="shared" si="98"/>
        <v>8649.7312500000007</v>
      </c>
      <c r="I439" s="9">
        <f t="shared" si="99"/>
        <v>0.46250000000000002</v>
      </c>
      <c r="J439" s="6">
        <f t="shared" si="100"/>
        <v>56771.268750000003</v>
      </c>
      <c r="K439" s="10">
        <f t="shared" si="101"/>
        <v>65421</v>
      </c>
      <c r="L439" s="1" t="str">
        <f t="shared" si="102"/>
        <v/>
      </c>
      <c r="M439" s="1" t="str">
        <f t="shared" si="103"/>
        <v/>
      </c>
      <c r="N439" s="8" t="str">
        <f t="shared" si="104"/>
        <v/>
      </c>
      <c r="O439" s="59" t="str">
        <f t="shared" si="105"/>
        <v/>
      </c>
    </row>
    <row r="440" spans="1:15" s="1" customFormat="1">
      <c r="A440" s="6">
        <f t="shared" si="106"/>
        <v>39500</v>
      </c>
      <c r="B440" s="6">
        <f t="shared" si="93"/>
        <v>52510.5</v>
      </c>
      <c r="C440" s="8">
        <f t="shared" si="94"/>
        <v>0.85</v>
      </c>
      <c r="D440" s="6">
        <f t="shared" si="95"/>
        <v>21733.924999999999</v>
      </c>
      <c r="E440" s="6">
        <f t="shared" si="107"/>
        <v>61233.925000000003</v>
      </c>
      <c r="F440" s="6">
        <f t="shared" si="96"/>
        <v>50283.925000000003</v>
      </c>
      <c r="G440" s="8">
        <f t="shared" si="97"/>
        <v>0.25</v>
      </c>
      <c r="H440" s="6">
        <f t="shared" si="98"/>
        <v>8695.9812500000007</v>
      </c>
      <c r="I440" s="9">
        <f t="shared" si="99"/>
        <v>0.46250000000000002</v>
      </c>
      <c r="J440" s="6">
        <f t="shared" si="100"/>
        <v>56825.018750000003</v>
      </c>
      <c r="K440" s="10">
        <f t="shared" si="101"/>
        <v>65521</v>
      </c>
      <c r="L440" s="1" t="str">
        <f t="shared" si="102"/>
        <v/>
      </c>
      <c r="M440" s="1" t="str">
        <f t="shared" si="103"/>
        <v/>
      </c>
      <c r="N440" s="8" t="str">
        <f t="shared" si="104"/>
        <v/>
      </c>
      <c r="O440" s="59" t="str">
        <f t="shared" si="105"/>
        <v/>
      </c>
    </row>
    <row r="441" spans="1:15" s="1" customFormat="1">
      <c r="A441" s="6">
        <f t="shared" si="106"/>
        <v>39600</v>
      </c>
      <c r="B441" s="6">
        <f t="shared" si="93"/>
        <v>52610.5</v>
      </c>
      <c r="C441" s="8">
        <f t="shared" si="94"/>
        <v>0.85</v>
      </c>
      <c r="D441" s="6">
        <f t="shared" si="95"/>
        <v>21818.924999999999</v>
      </c>
      <c r="E441" s="6">
        <f t="shared" si="107"/>
        <v>61418.925000000003</v>
      </c>
      <c r="F441" s="6">
        <f t="shared" si="96"/>
        <v>50468.925000000003</v>
      </c>
      <c r="G441" s="8">
        <f t="shared" si="97"/>
        <v>0.25</v>
      </c>
      <c r="H441" s="6">
        <f t="shared" si="98"/>
        <v>8742.2312500000007</v>
      </c>
      <c r="I441" s="9">
        <f t="shared" si="99"/>
        <v>0.46250000000000002</v>
      </c>
      <c r="J441" s="6">
        <f t="shared" si="100"/>
        <v>56878.768750000003</v>
      </c>
      <c r="K441" s="10">
        <f t="shared" si="101"/>
        <v>65621</v>
      </c>
      <c r="L441" s="1" t="str">
        <f t="shared" si="102"/>
        <v/>
      </c>
      <c r="M441" s="1" t="str">
        <f t="shared" si="103"/>
        <v/>
      </c>
      <c r="N441" s="8" t="str">
        <f t="shared" si="104"/>
        <v/>
      </c>
      <c r="O441" s="59" t="str">
        <f t="shared" si="105"/>
        <v/>
      </c>
    </row>
    <row r="442" spans="1:15" s="1" customFormat="1">
      <c r="A442" s="6">
        <f t="shared" si="106"/>
        <v>39700</v>
      </c>
      <c r="B442" s="6">
        <f t="shared" si="93"/>
        <v>52710.5</v>
      </c>
      <c r="C442" s="8">
        <f t="shared" si="94"/>
        <v>0.85</v>
      </c>
      <c r="D442" s="6">
        <f t="shared" si="95"/>
        <v>21903.924999999999</v>
      </c>
      <c r="E442" s="6">
        <f t="shared" si="107"/>
        <v>61603.925000000003</v>
      </c>
      <c r="F442" s="6">
        <f t="shared" si="96"/>
        <v>50653.925000000003</v>
      </c>
      <c r="G442" s="8">
        <f t="shared" si="97"/>
        <v>0.25</v>
      </c>
      <c r="H442" s="6">
        <f t="shared" si="98"/>
        <v>8788.4812500000007</v>
      </c>
      <c r="I442" s="9">
        <f t="shared" si="99"/>
        <v>0.46250000000000002</v>
      </c>
      <c r="J442" s="6">
        <f t="shared" si="100"/>
        <v>56932.518750000003</v>
      </c>
      <c r="K442" s="10">
        <f t="shared" si="101"/>
        <v>65721</v>
      </c>
      <c r="L442" s="1" t="str">
        <f t="shared" si="102"/>
        <v/>
      </c>
      <c r="M442" s="1" t="str">
        <f t="shared" si="103"/>
        <v/>
      </c>
      <c r="N442" s="8" t="str">
        <f t="shared" si="104"/>
        <v/>
      </c>
      <c r="O442" s="59" t="str">
        <f t="shared" si="105"/>
        <v/>
      </c>
    </row>
    <row r="443" spans="1:15" s="1" customFormat="1">
      <c r="A443" s="6">
        <f t="shared" si="106"/>
        <v>39800</v>
      </c>
      <c r="B443" s="6">
        <f t="shared" si="93"/>
        <v>52810.5</v>
      </c>
      <c r="C443" s="8">
        <f t="shared" si="94"/>
        <v>0.85</v>
      </c>
      <c r="D443" s="6">
        <f t="shared" si="95"/>
        <v>21988.924999999999</v>
      </c>
      <c r="E443" s="6">
        <f t="shared" si="107"/>
        <v>61788.925000000003</v>
      </c>
      <c r="F443" s="6">
        <f t="shared" si="96"/>
        <v>50838.925000000003</v>
      </c>
      <c r="G443" s="8">
        <f t="shared" si="97"/>
        <v>0.25</v>
      </c>
      <c r="H443" s="6">
        <f t="shared" si="98"/>
        <v>8834.7312500000007</v>
      </c>
      <c r="I443" s="9">
        <f t="shared" si="99"/>
        <v>0.46250000000000002</v>
      </c>
      <c r="J443" s="6">
        <f t="shared" si="100"/>
        <v>56986.268750000003</v>
      </c>
      <c r="K443" s="10">
        <f t="shared" si="101"/>
        <v>65821</v>
      </c>
      <c r="L443" s="1" t="str">
        <f t="shared" si="102"/>
        <v/>
      </c>
      <c r="M443" s="1" t="str">
        <f t="shared" si="103"/>
        <v/>
      </c>
      <c r="N443" s="8" t="str">
        <f t="shared" si="104"/>
        <v/>
      </c>
      <c r="O443" s="59" t="str">
        <f t="shared" si="105"/>
        <v/>
      </c>
    </row>
    <row r="444" spans="1:15" s="1" customFormat="1">
      <c r="A444" s="6">
        <f t="shared" si="106"/>
        <v>39900</v>
      </c>
      <c r="B444" s="6">
        <f t="shared" si="93"/>
        <v>52910.5</v>
      </c>
      <c r="C444" s="8">
        <f t="shared" si="94"/>
        <v>0.85</v>
      </c>
      <c r="D444" s="6">
        <f t="shared" si="95"/>
        <v>22073.924999999999</v>
      </c>
      <c r="E444" s="6">
        <f t="shared" si="107"/>
        <v>61973.925000000003</v>
      </c>
      <c r="F444" s="6">
        <f t="shared" si="96"/>
        <v>51023.925000000003</v>
      </c>
      <c r="G444" s="8">
        <f t="shared" si="97"/>
        <v>0.25</v>
      </c>
      <c r="H444" s="6">
        <f t="shared" si="98"/>
        <v>8880.9812500000007</v>
      </c>
      <c r="I444" s="9">
        <f t="shared" si="99"/>
        <v>0.46250000000000002</v>
      </c>
      <c r="J444" s="6">
        <f t="shared" si="100"/>
        <v>57040.018750000003</v>
      </c>
      <c r="K444" s="10">
        <f t="shared" si="101"/>
        <v>65921</v>
      </c>
      <c r="L444" s="1" t="str">
        <f t="shared" si="102"/>
        <v/>
      </c>
      <c r="M444" s="1">
        <f t="shared" si="103"/>
        <v>65921</v>
      </c>
      <c r="N444" s="8" t="str">
        <f t="shared" si="104"/>
        <v/>
      </c>
      <c r="O444" s="59" t="str">
        <f t="shared" si="105"/>
        <v/>
      </c>
    </row>
    <row r="445" spans="1:15" s="1" customFormat="1">
      <c r="A445" s="6">
        <f t="shared" si="106"/>
        <v>40000</v>
      </c>
      <c r="B445" s="6">
        <f t="shared" si="93"/>
        <v>53010.5</v>
      </c>
      <c r="C445" s="8">
        <f t="shared" si="94"/>
        <v>0.85</v>
      </c>
      <c r="D445" s="6">
        <f t="shared" si="95"/>
        <v>22117.85</v>
      </c>
      <c r="E445" s="6">
        <f t="shared" si="107"/>
        <v>62117.85</v>
      </c>
      <c r="F445" s="6">
        <f t="shared" si="96"/>
        <v>51167.85</v>
      </c>
      <c r="G445" s="8">
        <f t="shared" si="97"/>
        <v>0.25</v>
      </c>
      <c r="H445" s="6">
        <f t="shared" si="98"/>
        <v>8916.9624999999996</v>
      </c>
      <c r="I445" s="9">
        <f t="shared" si="99"/>
        <v>0.25</v>
      </c>
      <c r="J445" s="6">
        <f t="shared" si="100"/>
        <v>57104.037499999999</v>
      </c>
      <c r="K445" s="10">
        <f t="shared" si="101"/>
        <v>66021</v>
      </c>
      <c r="L445" s="1" t="str">
        <f t="shared" si="102"/>
        <v/>
      </c>
      <c r="M445" s="1" t="str">
        <f t="shared" si="103"/>
        <v/>
      </c>
      <c r="N445" s="8" t="str">
        <f t="shared" si="104"/>
        <v/>
      </c>
      <c r="O445" s="59" t="str">
        <f t="shared" si="105"/>
        <v/>
      </c>
    </row>
    <row r="446" spans="1:15" s="1" customFormat="1">
      <c r="A446" s="6">
        <f t="shared" si="106"/>
        <v>40100</v>
      </c>
      <c r="B446" s="6">
        <f t="shared" si="93"/>
        <v>53110.5</v>
      </c>
      <c r="C446" s="8">
        <f t="shared" si="94"/>
        <v>0.85</v>
      </c>
      <c r="D446" s="6">
        <f t="shared" si="95"/>
        <v>22117.85</v>
      </c>
      <c r="E446" s="6">
        <f t="shared" si="107"/>
        <v>62217.85</v>
      </c>
      <c r="F446" s="6">
        <f t="shared" si="96"/>
        <v>51267.85</v>
      </c>
      <c r="G446" s="8">
        <f t="shared" si="97"/>
        <v>0.25</v>
      </c>
      <c r="H446" s="6">
        <f t="shared" si="98"/>
        <v>8941.9624999999996</v>
      </c>
      <c r="I446" s="9">
        <f t="shared" si="99"/>
        <v>0.25</v>
      </c>
      <c r="J446" s="6">
        <f t="shared" si="100"/>
        <v>57179.037499999999</v>
      </c>
      <c r="K446" s="10">
        <f t="shared" si="101"/>
        <v>66121</v>
      </c>
      <c r="L446" s="1" t="str">
        <f t="shared" si="102"/>
        <v/>
      </c>
      <c r="M446" s="1" t="str">
        <f t="shared" si="103"/>
        <v/>
      </c>
      <c r="N446" s="8" t="str">
        <f t="shared" si="104"/>
        <v/>
      </c>
      <c r="O446" s="59" t="str">
        <f t="shared" si="105"/>
        <v/>
      </c>
    </row>
    <row r="447" spans="1:15" s="1" customFormat="1">
      <c r="A447" s="6">
        <f t="shared" si="106"/>
        <v>40200</v>
      </c>
      <c r="B447" s="6">
        <f t="shared" si="93"/>
        <v>53210.5</v>
      </c>
      <c r="C447" s="8">
        <f t="shared" si="94"/>
        <v>0.85</v>
      </c>
      <c r="D447" s="6">
        <f t="shared" si="95"/>
        <v>22117.85</v>
      </c>
      <c r="E447" s="6">
        <f t="shared" si="107"/>
        <v>62317.85</v>
      </c>
      <c r="F447" s="6">
        <f t="shared" si="96"/>
        <v>51367.85</v>
      </c>
      <c r="G447" s="8">
        <f t="shared" si="97"/>
        <v>0.25</v>
      </c>
      <c r="H447" s="6">
        <f t="shared" si="98"/>
        <v>8966.9624999999996</v>
      </c>
      <c r="I447" s="9">
        <f t="shared" si="99"/>
        <v>0.25</v>
      </c>
      <c r="J447" s="6">
        <f t="shared" si="100"/>
        <v>57254.037499999999</v>
      </c>
      <c r="K447" s="10">
        <f t="shared" si="101"/>
        <v>66221</v>
      </c>
      <c r="L447" s="1" t="str">
        <f t="shared" si="102"/>
        <v/>
      </c>
      <c r="M447" s="1" t="str">
        <f t="shared" si="103"/>
        <v/>
      </c>
      <c r="N447" s="8" t="str">
        <f t="shared" si="104"/>
        <v/>
      </c>
      <c r="O447" s="59" t="str">
        <f t="shared" si="105"/>
        <v/>
      </c>
    </row>
    <row r="448" spans="1:15" s="1" customFormat="1">
      <c r="A448" s="6">
        <f t="shared" si="106"/>
        <v>40300</v>
      </c>
      <c r="B448" s="6">
        <f t="shared" si="93"/>
        <v>53310.5</v>
      </c>
      <c r="C448" s="8">
        <f t="shared" si="94"/>
        <v>0.85</v>
      </c>
      <c r="D448" s="6">
        <f t="shared" si="95"/>
        <v>22117.85</v>
      </c>
      <c r="E448" s="6">
        <f t="shared" si="107"/>
        <v>62417.85</v>
      </c>
      <c r="F448" s="6">
        <f t="shared" si="96"/>
        <v>51467.85</v>
      </c>
      <c r="G448" s="8">
        <f t="shared" si="97"/>
        <v>0.25</v>
      </c>
      <c r="H448" s="6">
        <f t="shared" si="98"/>
        <v>8991.9624999999996</v>
      </c>
      <c r="I448" s="9">
        <f t="shared" si="99"/>
        <v>0.25</v>
      </c>
      <c r="J448" s="6">
        <f t="shared" si="100"/>
        <v>57329.037499999999</v>
      </c>
      <c r="K448" s="10">
        <f t="shared" si="101"/>
        <v>66321</v>
      </c>
      <c r="L448" s="1" t="str">
        <f t="shared" si="102"/>
        <v/>
      </c>
      <c r="M448" s="1" t="str">
        <f t="shared" si="103"/>
        <v/>
      </c>
      <c r="N448" s="8" t="str">
        <f t="shared" si="104"/>
        <v/>
      </c>
      <c r="O448" s="59" t="str">
        <f t="shared" si="105"/>
        <v/>
      </c>
    </row>
    <row r="449" spans="1:15" s="1" customFormat="1">
      <c r="A449" s="6">
        <f t="shared" si="106"/>
        <v>40400</v>
      </c>
      <c r="B449" s="6">
        <f t="shared" si="93"/>
        <v>53410.5</v>
      </c>
      <c r="C449" s="8">
        <f t="shared" si="94"/>
        <v>0.85</v>
      </c>
      <c r="D449" s="6">
        <f t="shared" si="95"/>
        <v>22117.85</v>
      </c>
      <c r="E449" s="6">
        <f t="shared" si="107"/>
        <v>62517.85</v>
      </c>
      <c r="F449" s="6">
        <f t="shared" si="96"/>
        <v>51567.85</v>
      </c>
      <c r="G449" s="8">
        <f t="shared" si="97"/>
        <v>0.25</v>
      </c>
      <c r="H449" s="6">
        <f t="shared" si="98"/>
        <v>9016.9624999999996</v>
      </c>
      <c r="I449" s="9">
        <f t="shared" si="99"/>
        <v>0.25</v>
      </c>
      <c r="J449" s="6">
        <f t="shared" si="100"/>
        <v>57404.037499999999</v>
      </c>
      <c r="K449" s="10">
        <f t="shared" si="101"/>
        <v>66421</v>
      </c>
      <c r="L449" s="1" t="str">
        <f t="shared" si="102"/>
        <v/>
      </c>
      <c r="M449" s="1" t="str">
        <f t="shared" si="103"/>
        <v/>
      </c>
      <c r="N449" s="8" t="str">
        <f t="shared" si="104"/>
        <v/>
      </c>
      <c r="O449" s="59" t="str">
        <f t="shared" si="105"/>
        <v/>
      </c>
    </row>
    <row r="450" spans="1:15" s="1" customFormat="1">
      <c r="A450" s="6">
        <f t="shared" si="106"/>
        <v>40500</v>
      </c>
      <c r="B450" s="6">
        <f t="shared" si="93"/>
        <v>53510.5</v>
      </c>
      <c r="C450" s="8">
        <f t="shared" si="94"/>
        <v>0.85</v>
      </c>
      <c r="D450" s="6">
        <f t="shared" si="95"/>
        <v>22117.85</v>
      </c>
      <c r="E450" s="6">
        <f t="shared" si="107"/>
        <v>62617.85</v>
      </c>
      <c r="F450" s="6">
        <f t="shared" si="96"/>
        <v>51667.85</v>
      </c>
      <c r="G450" s="8">
        <f t="shared" si="97"/>
        <v>0.25</v>
      </c>
      <c r="H450" s="6">
        <f t="shared" si="98"/>
        <v>9041.9624999999996</v>
      </c>
      <c r="I450" s="9">
        <f t="shared" si="99"/>
        <v>0.25</v>
      </c>
      <c r="J450" s="6">
        <f t="shared" si="100"/>
        <v>57479.037499999999</v>
      </c>
      <c r="K450" s="10">
        <f t="shared" si="101"/>
        <v>66521</v>
      </c>
      <c r="L450" s="1" t="str">
        <f t="shared" si="102"/>
        <v/>
      </c>
      <c r="M450" s="1" t="str">
        <f t="shared" si="103"/>
        <v/>
      </c>
      <c r="N450" s="8" t="str">
        <f t="shared" si="104"/>
        <v/>
      </c>
      <c r="O450" s="59" t="str">
        <f t="shared" si="105"/>
        <v/>
      </c>
    </row>
    <row r="451" spans="1:15" s="1" customFormat="1">
      <c r="A451" s="6">
        <f t="shared" si="106"/>
        <v>40600</v>
      </c>
      <c r="B451" s="6">
        <f t="shared" si="93"/>
        <v>53610.5</v>
      </c>
      <c r="C451" s="8">
        <f t="shared" si="94"/>
        <v>0.85</v>
      </c>
      <c r="D451" s="6">
        <f t="shared" si="95"/>
        <v>22117.85</v>
      </c>
      <c r="E451" s="6">
        <f t="shared" si="107"/>
        <v>62717.85</v>
      </c>
      <c r="F451" s="6">
        <f t="shared" si="96"/>
        <v>51767.85</v>
      </c>
      <c r="G451" s="8">
        <f t="shared" si="97"/>
        <v>0.25</v>
      </c>
      <c r="H451" s="6">
        <f t="shared" si="98"/>
        <v>9066.9624999999996</v>
      </c>
      <c r="I451" s="9">
        <f t="shared" si="99"/>
        <v>0.25</v>
      </c>
      <c r="J451" s="6">
        <f t="shared" si="100"/>
        <v>57554.037499999999</v>
      </c>
      <c r="K451" s="10">
        <f t="shared" si="101"/>
        <v>66621</v>
      </c>
      <c r="L451" s="1" t="str">
        <f t="shared" si="102"/>
        <v/>
      </c>
      <c r="M451" s="1" t="str">
        <f t="shared" si="103"/>
        <v/>
      </c>
      <c r="N451" s="8" t="str">
        <f t="shared" si="104"/>
        <v/>
      </c>
      <c r="O451" s="59" t="str">
        <f t="shared" si="105"/>
        <v/>
      </c>
    </row>
    <row r="452" spans="1:15" s="1" customFormat="1">
      <c r="A452" s="6">
        <f t="shared" si="106"/>
        <v>40700</v>
      </c>
      <c r="B452" s="6">
        <f t="shared" si="93"/>
        <v>53710.5</v>
      </c>
      <c r="C452" s="8">
        <f t="shared" si="94"/>
        <v>0.85</v>
      </c>
      <c r="D452" s="6">
        <f t="shared" si="95"/>
        <v>22117.85</v>
      </c>
      <c r="E452" s="6">
        <f t="shared" si="107"/>
        <v>62817.85</v>
      </c>
      <c r="F452" s="6">
        <f t="shared" si="96"/>
        <v>51867.85</v>
      </c>
      <c r="G452" s="8">
        <f t="shared" si="97"/>
        <v>0.25</v>
      </c>
      <c r="H452" s="6">
        <f t="shared" si="98"/>
        <v>9091.9624999999996</v>
      </c>
      <c r="I452" s="9">
        <f t="shared" si="99"/>
        <v>0.25</v>
      </c>
      <c r="J452" s="6">
        <f t="shared" si="100"/>
        <v>57629.037499999999</v>
      </c>
      <c r="K452" s="10">
        <f t="shared" si="101"/>
        <v>66721</v>
      </c>
      <c r="L452" s="1" t="str">
        <f t="shared" si="102"/>
        <v/>
      </c>
      <c r="M452" s="1" t="str">
        <f t="shared" si="103"/>
        <v/>
      </c>
      <c r="N452" s="8" t="str">
        <f t="shared" si="104"/>
        <v/>
      </c>
      <c r="O452" s="59" t="str">
        <f t="shared" si="105"/>
        <v/>
      </c>
    </row>
    <row r="453" spans="1:15" s="1" customFormat="1">
      <c r="A453" s="6">
        <f t="shared" si="106"/>
        <v>40800</v>
      </c>
      <c r="B453" s="6">
        <f t="shared" si="93"/>
        <v>53810.5</v>
      </c>
      <c r="C453" s="8">
        <f t="shared" si="94"/>
        <v>0.85</v>
      </c>
      <c r="D453" s="6">
        <f t="shared" si="95"/>
        <v>22117.85</v>
      </c>
      <c r="E453" s="6">
        <f t="shared" si="107"/>
        <v>62917.85</v>
      </c>
      <c r="F453" s="6">
        <f t="shared" si="96"/>
        <v>51967.85</v>
      </c>
      <c r="G453" s="8">
        <f t="shared" si="97"/>
        <v>0.25</v>
      </c>
      <c r="H453" s="6">
        <f t="shared" si="98"/>
        <v>9116.9624999999996</v>
      </c>
      <c r="I453" s="9">
        <f t="shared" si="99"/>
        <v>0.25</v>
      </c>
      <c r="J453" s="6">
        <f t="shared" si="100"/>
        <v>57704.037499999999</v>
      </c>
      <c r="K453" s="10">
        <f t="shared" si="101"/>
        <v>66821</v>
      </c>
      <c r="L453" s="1" t="str">
        <f t="shared" si="102"/>
        <v/>
      </c>
      <c r="M453" s="1" t="str">
        <f t="shared" si="103"/>
        <v/>
      </c>
      <c r="N453" s="8" t="str">
        <f t="shared" si="104"/>
        <v/>
      </c>
      <c r="O453" s="59" t="str">
        <f t="shared" si="105"/>
        <v/>
      </c>
    </row>
    <row r="454" spans="1:15" s="1" customFormat="1">
      <c r="A454" s="6">
        <f t="shared" si="106"/>
        <v>40900</v>
      </c>
      <c r="B454" s="6">
        <f t="shared" si="93"/>
        <v>53910.5</v>
      </c>
      <c r="C454" s="8">
        <f t="shared" si="94"/>
        <v>0.85</v>
      </c>
      <c r="D454" s="6">
        <f t="shared" si="95"/>
        <v>22117.85</v>
      </c>
      <c r="E454" s="6">
        <f t="shared" si="107"/>
        <v>63017.85</v>
      </c>
      <c r="F454" s="6">
        <f t="shared" si="96"/>
        <v>52067.85</v>
      </c>
      <c r="G454" s="8">
        <f t="shared" si="97"/>
        <v>0.25</v>
      </c>
      <c r="H454" s="6">
        <f t="shared" si="98"/>
        <v>9141.9624999999996</v>
      </c>
      <c r="I454" s="9">
        <f t="shared" si="99"/>
        <v>0.25</v>
      </c>
      <c r="J454" s="6">
        <f t="shared" si="100"/>
        <v>57779.037499999999</v>
      </c>
      <c r="K454" s="10">
        <f t="shared" si="101"/>
        <v>66921</v>
      </c>
      <c r="L454" s="1" t="str">
        <f t="shared" si="102"/>
        <v/>
      </c>
      <c r="M454" s="1" t="str">
        <f t="shared" si="103"/>
        <v/>
      </c>
      <c r="N454" s="8" t="str">
        <f t="shared" si="104"/>
        <v/>
      </c>
      <c r="O454" s="59" t="str">
        <f t="shared" si="105"/>
        <v/>
      </c>
    </row>
    <row r="455" spans="1:15" s="1" customFormat="1">
      <c r="A455" s="6">
        <f t="shared" si="106"/>
        <v>41000</v>
      </c>
      <c r="B455" s="6">
        <f t="shared" si="93"/>
        <v>54010.5</v>
      </c>
      <c r="C455" s="8">
        <f t="shared" si="94"/>
        <v>0.85</v>
      </c>
      <c r="D455" s="6">
        <f t="shared" si="95"/>
        <v>22117.85</v>
      </c>
      <c r="E455" s="6">
        <f t="shared" si="107"/>
        <v>63117.85</v>
      </c>
      <c r="F455" s="6">
        <f t="shared" si="96"/>
        <v>52167.85</v>
      </c>
      <c r="G455" s="8">
        <f t="shared" si="97"/>
        <v>0.25</v>
      </c>
      <c r="H455" s="6">
        <f t="shared" si="98"/>
        <v>9166.9624999999996</v>
      </c>
      <c r="I455" s="9">
        <f t="shared" si="99"/>
        <v>0.25</v>
      </c>
      <c r="J455" s="6">
        <f t="shared" si="100"/>
        <v>57854.037499999999</v>
      </c>
      <c r="K455" s="10">
        <f t="shared" si="101"/>
        <v>67021</v>
      </c>
      <c r="L455" s="1" t="str">
        <f t="shared" si="102"/>
        <v/>
      </c>
      <c r="M455" s="1" t="str">
        <f t="shared" si="103"/>
        <v/>
      </c>
      <c r="N455" s="8" t="str">
        <f t="shared" si="104"/>
        <v/>
      </c>
      <c r="O455" s="59" t="str">
        <f t="shared" si="105"/>
        <v/>
      </c>
    </row>
    <row r="456" spans="1:15" s="1" customFormat="1">
      <c r="A456" s="6">
        <f t="shared" si="106"/>
        <v>41100</v>
      </c>
      <c r="B456" s="6">
        <f t="shared" si="93"/>
        <v>54110.5</v>
      </c>
      <c r="C456" s="8">
        <f t="shared" si="94"/>
        <v>0.85</v>
      </c>
      <c r="D456" s="6">
        <f t="shared" si="95"/>
        <v>22117.85</v>
      </c>
      <c r="E456" s="6">
        <f t="shared" si="107"/>
        <v>63217.85</v>
      </c>
      <c r="F456" s="6">
        <f t="shared" si="96"/>
        <v>52267.85</v>
      </c>
      <c r="G456" s="8">
        <f t="shared" si="97"/>
        <v>0.25</v>
      </c>
      <c r="H456" s="6">
        <f t="shared" si="98"/>
        <v>9191.9624999999996</v>
      </c>
      <c r="I456" s="9">
        <f t="shared" si="99"/>
        <v>0.25</v>
      </c>
      <c r="J456" s="6">
        <f t="shared" si="100"/>
        <v>57929.037499999999</v>
      </c>
      <c r="K456" s="10">
        <f t="shared" si="101"/>
        <v>67121</v>
      </c>
      <c r="L456" s="1" t="str">
        <f t="shared" si="102"/>
        <v/>
      </c>
      <c r="M456" s="1" t="str">
        <f t="shared" si="103"/>
        <v/>
      </c>
      <c r="N456" s="8" t="str">
        <f t="shared" si="104"/>
        <v/>
      </c>
      <c r="O456" s="59" t="str">
        <f t="shared" si="105"/>
        <v/>
      </c>
    </row>
    <row r="457" spans="1:15" s="1" customFormat="1">
      <c r="A457" s="6">
        <f t="shared" si="106"/>
        <v>41200</v>
      </c>
      <c r="B457" s="6">
        <f t="shared" si="93"/>
        <v>54210.5</v>
      </c>
      <c r="C457" s="8">
        <f t="shared" si="94"/>
        <v>0.85</v>
      </c>
      <c r="D457" s="6">
        <f t="shared" si="95"/>
        <v>22117.85</v>
      </c>
      <c r="E457" s="6">
        <f t="shared" si="107"/>
        <v>63317.85</v>
      </c>
      <c r="F457" s="6">
        <f t="shared" si="96"/>
        <v>52367.85</v>
      </c>
      <c r="G457" s="8">
        <f t="shared" si="97"/>
        <v>0.25</v>
      </c>
      <c r="H457" s="6">
        <f t="shared" si="98"/>
        <v>9216.9624999999996</v>
      </c>
      <c r="I457" s="9">
        <f t="shared" si="99"/>
        <v>0.25</v>
      </c>
      <c r="J457" s="6">
        <f t="shared" si="100"/>
        <v>58004.037499999999</v>
      </c>
      <c r="K457" s="10">
        <f t="shared" si="101"/>
        <v>67221</v>
      </c>
      <c r="L457" s="1" t="str">
        <f t="shared" si="102"/>
        <v/>
      </c>
      <c r="M457" s="1" t="str">
        <f t="shared" si="103"/>
        <v/>
      </c>
      <c r="N457" s="8" t="str">
        <f t="shared" si="104"/>
        <v/>
      </c>
      <c r="O457" s="59" t="str">
        <f t="shared" si="105"/>
        <v/>
      </c>
    </row>
    <row r="458" spans="1:15" s="1" customFormat="1">
      <c r="A458" s="6">
        <f t="shared" si="106"/>
        <v>41300</v>
      </c>
      <c r="B458" s="6">
        <f t="shared" si="93"/>
        <v>54310.5</v>
      </c>
      <c r="C458" s="8">
        <f t="shared" si="94"/>
        <v>0.85</v>
      </c>
      <c r="D458" s="6">
        <f t="shared" si="95"/>
        <v>22117.85</v>
      </c>
      <c r="E458" s="6">
        <f t="shared" si="107"/>
        <v>63417.85</v>
      </c>
      <c r="F458" s="6">
        <f t="shared" si="96"/>
        <v>52467.85</v>
      </c>
      <c r="G458" s="8">
        <f t="shared" si="97"/>
        <v>0.25</v>
      </c>
      <c r="H458" s="6">
        <f t="shared" si="98"/>
        <v>9241.9624999999996</v>
      </c>
      <c r="I458" s="9">
        <f t="shared" si="99"/>
        <v>0.25</v>
      </c>
      <c r="J458" s="6">
        <f t="shared" si="100"/>
        <v>58079.037499999999</v>
      </c>
      <c r="K458" s="10">
        <f t="shared" si="101"/>
        <v>67321</v>
      </c>
      <c r="L458" s="1" t="str">
        <f t="shared" si="102"/>
        <v/>
      </c>
      <c r="M458" s="1" t="str">
        <f t="shared" si="103"/>
        <v/>
      </c>
      <c r="N458" s="8" t="str">
        <f t="shared" si="104"/>
        <v/>
      </c>
      <c r="O458" s="59" t="str">
        <f t="shared" si="105"/>
        <v/>
      </c>
    </row>
    <row r="459" spans="1:15" s="1" customFormat="1">
      <c r="A459" s="6">
        <f t="shared" si="106"/>
        <v>41400</v>
      </c>
      <c r="B459" s="6">
        <f t="shared" si="93"/>
        <v>54410.5</v>
      </c>
      <c r="C459" s="8">
        <f t="shared" si="94"/>
        <v>0.85</v>
      </c>
      <c r="D459" s="6">
        <f t="shared" si="95"/>
        <v>22117.85</v>
      </c>
      <c r="E459" s="6">
        <f t="shared" si="107"/>
        <v>63517.85</v>
      </c>
      <c r="F459" s="6">
        <f t="shared" si="96"/>
        <v>52567.85</v>
      </c>
      <c r="G459" s="8">
        <f t="shared" si="97"/>
        <v>0.25</v>
      </c>
      <c r="H459" s="6">
        <f t="shared" si="98"/>
        <v>9266.9624999999996</v>
      </c>
      <c r="I459" s="9">
        <f t="shared" si="99"/>
        <v>0.25</v>
      </c>
      <c r="J459" s="6">
        <f t="shared" si="100"/>
        <v>58154.037499999999</v>
      </c>
      <c r="K459" s="10">
        <f t="shared" si="101"/>
        <v>67421</v>
      </c>
      <c r="L459" s="1" t="str">
        <f t="shared" si="102"/>
        <v/>
      </c>
      <c r="M459" s="1" t="str">
        <f t="shared" si="103"/>
        <v/>
      </c>
      <c r="N459" s="8" t="str">
        <f t="shared" si="104"/>
        <v/>
      </c>
      <c r="O459" s="59" t="str">
        <f t="shared" si="105"/>
        <v/>
      </c>
    </row>
    <row r="460" spans="1:15" s="1" customFormat="1">
      <c r="A460" s="6">
        <f t="shared" si="106"/>
        <v>41500</v>
      </c>
      <c r="B460" s="6">
        <f t="shared" si="93"/>
        <v>54510.5</v>
      </c>
      <c r="C460" s="8">
        <f t="shared" si="94"/>
        <v>0.85</v>
      </c>
      <c r="D460" s="6">
        <f t="shared" si="95"/>
        <v>22117.85</v>
      </c>
      <c r="E460" s="6">
        <f t="shared" si="107"/>
        <v>63617.85</v>
      </c>
      <c r="F460" s="6">
        <f t="shared" si="96"/>
        <v>52667.85</v>
      </c>
      <c r="G460" s="8">
        <f t="shared" si="97"/>
        <v>0.25</v>
      </c>
      <c r="H460" s="6">
        <f t="shared" si="98"/>
        <v>9291.9624999999996</v>
      </c>
      <c r="I460" s="9">
        <f t="shared" si="99"/>
        <v>0.25</v>
      </c>
      <c r="J460" s="6">
        <f t="shared" si="100"/>
        <v>58229.037499999999</v>
      </c>
      <c r="K460" s="10">
        <f t="shared" si="101"/>
        <v>67521</v>
      </c>
      <c r="L460" s="1" t="str">
        <f t="shared" si="102"/>
        <v/>
      </c>
      <c r="M460" s="1" t="str">
        <f t="shared" si="103"/>
        <v/>
      </c>
      <c r="N460" s="8" t="str">
        <f t="shared" si="104"/>
        <v/>
      </c>
      <c r="O460" s="59" t="str">
        <f t="shared" si="105"/>
        <v/>
      </c>
    </row>
    <row r="461" spans="1:15" s="1" customFormat="1">
      <c r="A461" s="6">
        <f t="shared" si="106"/>
        <v>41600</v>
      </c>
      <c r="B461" s="6">
        <f t="shared" si="93"/>
        <v>54610.5</v>
      </c>
      <c r="C461" s="8">
        <f t="shared" si="94"/>
        <v>0.85</v>
      </c>
      <c r="D461" s="6">
        <f t="shared" si="95"/>
        <v>22117.85</v>
      </c>
      <c r="E461" s="6">
        <f t="shared" si="107"/>
        <v>63717.85</v>
      </c>
      <c r="F461" s="6">
        <f t="shared" si="96"/>
        <v>52767.85</v>
      </c>
      <c r="G461" s="8">
        <f t="shared" si="97"/>
        <v>0.25</v>
      </c>
      <c r="H461" s="6">
        <f t="shared" si="98"/>
        <v>9316.9624999999996</v>
      </c>
      <c r="I461" s="9">
        <f t="shared" si="99"/>
        <v>0.25</v>
      </c>
      <c r="J461" s="6">
        <f t="shared" si="100"/>
        <v>58304.037499999999</v>
      </c>
      <c r="K461" s="10">
        <f t="shared" si="101"/>
        <v>67621</v>
      </c>
      <c r="L461" s="1" t="str">
        <f t="shared" si="102"/>
        <v/>
      </c>
      <c r="M461" s="1" t="str">
        <f t="shared" si="103"/>
        <v/>
      </c>
      <c r="N461" s="8" t="str">
        <f t="shared" si="104"/>
        <v/>
      </c>
      <c r="O461" s="59" t="str">
        <f t="shared" si="105"/>
        <v/>
      </c>
    </row>
    <row r="462" spans="1:15" s="1" customFormat="1">
      <c r="A462" s="6">
        <f t="shared" si="106"/>
        <v>41700</v>
      </c>
      <c r="B462" s="6">
        <f t="shared" si="93"/>
        <v>54710.5</v>
      </c>
      <c r="C462" s="8">
        <f t="shared" si="94"/>
        <v>0.85</v>
      </c>
      <c r="D462" s="6">
        <f t="shared" si="95"/>
        <v>22117.85</v>
      </c>
      <c r="E462" s="6">
        <f t="shared" si="107"/>
        <v>63817.85</v>
      </c>
      <c r="F462" s="6">
        <f t="shared" si="96"/>
        <v>52867.85</v>
      </c>
      <c r="G462" s="8">
        <f t="shared" si="97"/>
        <v>0.25</v>
      </c>
      <c r="H462" s="6">
        <f t="shared" si="98"/>
        <v>9341.9624999999996</v>
      </c>
      <c r="I462" s="9">
        <f t="shared" si="99"/>
        <v>0.25</v>
      </c>
      <c r="J462" s="6">
        <f t="shared" si="100"/>
        <v>58379.037499999999</v>
      </c>
      <c r="K462" s="10">
        <f t="shared" si="101"/>
        <v>67721</v>
      </c>
      <c r="L462" s="1" t="str">
        <f t="shared" si="102"/>
        <v/>
      </c>
      <c r="M462" s="1" t="str">
        <f t="shared" si="103"/>
        <v/>
      </c>
      <c r="N462" s="8" t="str">
        <f t="shared" si="104"/>
        <v/>
      </c>
      <c r="O462" s="59" t="str">
        <f t="shared" si="105"/>
        <v/>
      </c>
    </row>
    <row r="463" spans="1:15" s="1" customFormat="1">
      <c r="A463" s="6">
        <f t="shared" si="106"/>
        <v>41800</v>
      </c>
      <c r="B463" s="6">
        <f t="shared" si="93"/>
        <v>54810.5</v>
      </c>
      <c r="C463" s="8">
        <f t="shared" si="94"/>
        <v>0.85</v>
      </c>
      <c r="D463" s="6">
        <f t="shared" si="95"/>
        <v>22117.85</v>
      </c>
      <c r="E463" s="6">
        <f t="shared" si="107"/>
        <v>63917.85</v>
      </c>
      <c r="F463" s="6">
        <f t="shared" si="96"/>
        <v>52967.85</v>
      </c>
      <c r="G463" s="8">
        <f t="shared" si="97"/>
        <v>0.25</v>
      </c>
      <c r="H463" s="6">
        <f t="shared" si="98"/>
        <v>9366.9624999999996</v>
      </c>
      <c r="I463" s="9">
        <f t="shared" si="99"/>
        <v>0.25</v>
      </c>
      <c r="J463" s="6">
        <f t="shared" si="100"/>
        <v>58454.037499999999</v>
      </c>
      <c r="K463" s="10">
        <f t="shared" si="101"/>
        <v>67821</v>
      </c>
      <c r="L463" s="1" t="str">
        <f t="shared" si="102"/>
        <v/>
      </c>
      <c r="M463" s="1" t="str">
        <f t="shared" si="103"/>
        <v/>
      </c>
      <c r="N463" s="8" t="str">
        <f t="shared" si="104"/>
        <v/>
      </c>
      <c r="O463" s="59" t="str">
        <f t="shared" si="105"/>
        <v/>
      </c>
    </row>
    <row r="464" spans="1:15" s="1" customFormat="1">
      <c r="A464" s="6">
        <f t="shared" si="106"/>
        <v>41900</v>
      </c>
      <c r="B464" s="6">
        <f t="shared" si="93"/>
        <v>54910.5</v>
      </c>
      <c r="C464" s="8">
        <f t="shared" si="94"/>
        <v>0.85</v>
      </c>
      <c r="D464" s="6">
        <f t="shared" si="95"/>
        <v>22117.85</v>
      </c>
      <c r="E464" s="6">
        <f t="shared" si="107"/>
        <v>64017.85</v>
      </c>
      <c r="F464" s="6">
        <f t="shared" si="96"/>
        <v>53067.85</v>
      </c>
      <c r="G464" s="8">
        <f t="shared" si="97"/>
        <v>0.25</v>
      </c>
      <c r="H464" s="6">
        <f t="shared" si="98"/>
        <v>9391.9624999999996</v>
      </c>
      <c r="I464" s="9">
        <f t="shared" si="99"/>
        <v>0.25</v>
      </c>
      <c r="J464" s="6">
        <f t="shared" si="100"/>
        <v>58529.037499999999</v>
      </c>
      <c r="K464" s="10">
        <f t="shared" si="101"/>
        <v>67921</v>
      </c>
      <c r="L464" s="1" t="str">
        <f t="shared" si="102"/>
        <v/>
      </c>
      <c r="M464" s="1" t="str">
        <f t="shared" si="103"/>
        <v/>
      </c>
      <c r="N464" s="8" t="str">
        <f t="shared" si="104"/>
        <v/>
      </c>
      <c r="O464" s="59" t="str">
        <f t="shared" si="105"/>
        <v/>
      </c>
    </row>
    <row r="465" spans="1:15" s="1" customFormat="1">
      <c r="A465" s="6">
        <f t="shared" si="106"/>
        <v>42000</v>
      </c>
      <c r="B465" s="6">
        <f t="shared" si="93"/>
        <v>55010.5</v>
      </c>
      <c r="C465" s="8">
        <f t="shared" si="94"/>
        <v>0.85</v>
      </c>
      <c r="D465" s="6">
        <f t="shared" si="95"/>
        <v>22117.85</v>
      </c>
      <c r="E465" s="6">
        <f t="shared" si="107"/>
        <v>64117.85</v>
      </c>
      <c r="F465" s="6">
        <f t="shared" si="96"/>
        <v>53167.85</v>
      </c>
      <c r="G465" s="8">
        <f t="shared" si="97"/>
        <v>0.25</v>
      </c>
      <c r="H465" s="6">
        <f t="shared" si="98"/>
        <v>9416.9624999999996</v>
      </c>
      <c r="I465" s="9">
        <f t="shared" si="99"/>
        <v>0.25</v>
      </c>
      <c r="J465" s="6">
        <f t="shared" si="100"/>
        <v>58604.037499999999</v>
      </c>
      <c r="K465" s="10">
        <f t="shared" si="101"/>
        <v>68021</v>
      </c>
      <c r="L465" s="1" t="str">
        <f t="shared" si="102"/>
        <v/>
      </c>
      <c r="M465" s="1" t="str">
        <f t="shared" si="103"/>
        <v/>
      </c>
      <c r="N465" s="8" t="str">
        <f t="shared" si="104"/>
        <v/>
      </c>
      <c r="O465" s="59" t="str">
        <f t="shared" si="105"/>
        <v/>
      </c>
    </row>
    <row r="466" spans="1:15" s="1" customFormat="1">
      <c r="A466" s="6">
        <f t="shared" si="106"/>
        <v>42100</v>
      </c>
      <c r="B466" s="6">
        <f t="shared" si="93"/>
        <v>55110.5</v>
      </c>
      <c r="C466" s="8">
        <f t="shared" si="94"/>
        <v>0.85</v>
      </c>
      <c r="D466" s="6">
        <f t="shared" si="95"/>
        <v>22117.85</v>
      </c>
      <c r="E466" s="6">
        <f t="shared" si="107"/>
        <v>64217.85</v>
      </c>
      <c r="F466" s="6">
        <f t="shared" si="96"/>
        <v>53267.85</v>
      </c>
      <c r="G466" s="8">
        <f t="shared" si="97"/>
        <v>0.25</v>
      </c>
      <c r="H466" s="6">
        <f t="shared" si="98"/>
        <v>9441.9624999999996</v>
      </c>
      <c r="I466" s="9">
        <f t="shared" si="99"/>
        <v>0.25</v>
      </c>
      <c r="J466" s="6">
        <f t="shared" si="100"/>
        <v>58679.037499999999</v>
      </c>
      <c r="K466" s="10">
        <f t="shared" si="101"/>
        <v>68121</v>
      </c>
      <c r="L466" s="1" t="str">
        <f t="shared" si="102"/>
        <v/>
      </c>
      <c r="M466" s="1" t="str">
        <f t="shared" si="103"/>
        <v/>
      </c>
      <c r="N466" s="8" t="str">
        <f t="shared" si="104"/>
        <v/>
      </c>
      <c r="O466" s="59" t="str">
        <f t="shared" si="105"/>
        <v/>
      </c>
    </row>
    <row r="467" spans="1:15" s="1" customFormat="1">
      <c r="A467" s="6">
        <f t="shared" si="106"/>
        <v>42200</v>
      </c>
      <c r="B467" s="6">
        <f t="shared" si="93"/>
        <v>55210.5</v>
      </c>
      <c r="C467" s="8">
        <f t="shared" si="94"/>
        <v>0.85</v>
      </c>
      <c r="D467" s="6">
        <f t="shared" si="95"/>
        <v>22117.85</v>
      </c>
      <c r="E467" s="6">
        <f t="shared" si="107"/>
        <v>64317.85</v>
      </c>
      <c r="F467" s="6">
        <f t="shared" si="96"/>
        <v>53367.85</v>
      </c>
      <c r="G467" s="8">
        <f t="shared" si="97"/>
        <v>0.25</v>
      </c>
      <c r="H467" s="6">
        <f t="shared" si="98"/>
        <v>9466.9624999999996</v>
      </c>
      <c r="I467" s="9">
        <f t="shared" si="99"/>
        <v>0.25</v>
      </c>
      <c r="J467" s="6">
        <f t="shared" si="100"/>
        <v>58754.037499999999</v>
      </c>
      <c r="K467" s="10">
        <f t="shared" si="101"/>
        <v>68221</v>
      </c>
      <c r="L467" s="1" t="str">
        <f t="shared" si="102"/>
        <v/>
      </c>
      <c r="M467" s="1" t="str">
        <f t="shared" si="103"/>
        <v/>
      </c>
      <c r="N467" s="8" t="str">
        <f t="shared" si="104"/>
        <v/>
      </c>
      <c r="O467" s="59" t="str">
        <f t="shared" si="105"/>
        <v/>
      </c>
    </row>
    <row r="468" spans="1:15" s="1" customFormat="1">
      <c r="A468" s="6">
        <f t="shared" si="106"/>
        <v>42300</v>
      </c>
      <c r="B468" s="6">
        <f t="shared" si="93"/>
        <v>55310.5</v>
      </c>
      <c r="C468" s="8">
        <f t="shared" si="94"/>
        <v>0.85</v>
      </c>
      <c r="D468" s="6">
        <f t="shared" si="95"/>
        <v>22117.85</v>
      </c>
      <c r="E468" s="6">
        <f t="shared" si="107"/>
        <v>64417.85</v>
      </c>
      <c r="F468" s="6">
        <f t="shared" si="96"/>
        <v>53467.85</v>
      </c>
      <c r="G468" s="8">
        <f t="shared" si="97"/>
        <v>0.25</v>
      </c>
      <c r="H468" s="6">
        <f t="shared" si="98"/>
        <v>9491.9624999999996</v>
      </c>
      <c r="I468" s="9">
        <f t="shared" si="99"/>
        <v>0.25</v>
      </c>
      <c r="J468" s="6">
        <f t="shared" si="100"/>
        <v>58829.037499999999</v>
      </c>
      <c r="K468" s="10">
        <f t="shared" si="101"/>
        <v>68321</v>
      </c>
      <c r="L468" s="1" t="str">
        <f t="shared" si="102"/>
        <v/>
      </c>
      <c r="M468" s="1" t="str">
        <f t="shared" si="103"/>
        <v/>
      </c>
      <c r="N468" s="8" t="str">
        <f t="shared" si="104"/>
        <v/>
      </c>
      <c r="O468" s="59" t="str">
        <f t="shared" si="105"/>
        <v/>
      </c>
    </row>
    <row r="469" spans="1:15" s="1" customFormat="1">
      <c r="A469" s="6">
        <f t="shared" si="106"/>
        <v>42400</v>
      </c>
      <c r="B469" s="6">
        <f t="shared" si="93"/>
        <v>55410.5</v>
      </c>
      <c r="C469" s="8">
        <f t="shared" si="94"/>
        <v>0.85</v>
      </c>
      <c r="D469" s="6">
        <f t="shared" si="95"/>
        <v>22117.85</v>
      </c>
      <c r="E469" s="6">
        <f t="shared" si="107"/>
        <v>64517.85</v>
      </c>
      <c r="F469" s="6">
        <f t="shared" si="96"/>
        <v>53567.85</v>
      </c>
      <c r="G469" s="8">
        <f t="shared" si="97"/>
        <v>0.25</v>
      </c>
      <c r="H469" s="6">
        <f t="shared" si="98"/>
        <v>9516.9624999999996</v>
      </c>
      <c r="I469" s="9">
        <f t="shared" si="99"/>
        <v>0.25</v>
      </c>
      <c r="J469" s="6">
        <f t="shared" si="100"/>
        <v>58904.037499999999</v>
      </c>
      <c r="K469" s="10">
        <f t="shared" si="101"/>
        <v>68421</v>
      </c>
      <c r="L469" s="1" t="str">
        <f t="shared" si="102"/>
        <v/>
      </c>
      <c r="M469" s="1" t="str">
        <f t="shared" si="103"/>
        <v/>
      </c>
      <c r="N469" s="8" t="str">
        <f t="shared" si="104"/>
        <v/>
      </c>
      <c r="O469" s="59" t="str">
        <f t="shared" si="105"/>
        <v/>
      </c>
    </row>
    <row r="470" spans="1:15" s="1" customFormat="1">
      <c r="A470" s="6">
        <f t="shared" si="106"/>
        <v>42500</v>
      </c>
      <c r="B470" s="6">
        <f t="shared" si="93"/>
        <v>55510.5</v>
      </c>
      <c r="C470" s="8">
        <f t="shared" si="94"/>
        <v>0.85</v>
      </c>
      <c r="D470" s="6">
        <f t="shared" si="95"/>
        <v>22117.85</v>
      </c>
      <c r="E470" s="6">
        <f t="shared" si="107"/>
        <v>64617.85</v>
      </c>
      <c r="F470" s="6">
        <f t="shared" si="96"/>
        <v>53667.85</v>
      </c>
      <c r="G470" s="8">
        <f t="shared" si="97"/>
        <v>0.25</v>
      </c>
      <c r="H470" s="6">
        <f t="shared" si="98"/>
        <v>9541.9624999999996</v>
      </c>
      <c r="I470" s="9">
        <f t="shared" si="99"/>
        <v>0.25</v>
      </c>
      <c r="J470" s="6">
        <f t="shared" si="100"/>
        <v>58979.037499999999</v>
      </c>
      <c r="K470" s="10">
        <f t="shared" si="101"/>
        <v>68521</v>
      </c>
      <c r="L470" s="1" t="str">
        <f t="shared" si="102"/>
        <v/>
      </c>
      <c r="M470" s="1" t="str">
        <f t="shared" si="103"/>
        <v/>
      </c>
      <c r="N470" s="8" t="str">
        <f t="shared" si="104"/>
        <v/>
      </c>
      <c r="O470" s="59" t="str">
        <f t="shared" si="105"/>
        <v/>
      </c>
    </row>
    <row r="471" spans="1:15" s="1" customFormat="1">
      <c r="A471" s="6">
        <f t="shared" si="106"/>
        <v>42600</v>
      </c>
      <c r="B471" s="6">
        <f t="shared" si="93"/>
        <v>55610.5</v>
      </c>
      <c r="C471" s="8">
        <f t="shared" si="94"/>
        <v>0.85</v>
      </c>
      <c r="D471" s="6">
        <f t="shared" si="95"/>
        <v>22117.85</v>
      </c>
      <c r="E471" s="6">
        <f t="shared" si="107"/>
        <v>64717.85</v>
      </c>
      <c r="F471" s="6">
        <f t="shared" si="96"/>
        <v>53767.85</v>
      </c>
      <c r="G471" s="8">
        <f t="shared" si="97"/>
        <v>0.25</v>
      </c>
      <c r="H471" s="6">
        <f t="shared" si="98"/>
        <v>9566.9624999999996</v>
      </c>
      <c r="I471" s="9">
        <f t="shared" si="99"/>
        <v>0.25</v>
      </c>
      <c r="J471" s="6">
        <f t="shared" si="100"/>
        <v>59054.037499999999</v>
      </c>
      <c r="K471" s="10">
        <f t="shared" si="101"/>
        <v>68621</v>
      </c>
      <c r="L471" s="1" t="str">
        <f t="shared" si="102"/>
        <v/>
      </c>
      <c r="M471" s="1" t="str">
        <f t="shared" si="103"/>
        <v/>
      </c>
      <c r="N471" s="8" t="str">
        <f t="shared" si="104"/>
        <v/>
      </c>
      <c r="O471" s="59" t="str">
        <f t="shared" si="105"/>
        <v/>
      </c>
    </row>
    <row r="472" spans="1:15" s="1" customFormat="1">
      <c r="A472" s="6">
        <f t="shared" si="106"/>
        <v>42700</v>
      </c>
      <c r="B472" s="6">
        <f t="shared" si="93"/>
        <v>55710.5</v>
      </c>
      <c r="C472" s="8">
        <f t="shared" si="94"/>
        <v>0.85</v>
      </c>
      <c r="D472" s="6">
        <f t="shared" si="95"/>
        <v>22117.85</v>
      </c>
      <c r="E472" s="6">
        <f t="shared" si="107"/>
        <v>64817.85</v>
      </c>
      <c r="F472" s="6">
        <f t="shared" si="96"/>
        <v>53867.85</v>
      </c>
      <c r="G472" s="8">
        <f t="shared" si="97"/>
        <v>0.25</v>
      </c>
      <c r="H472" s="6">
        <f t="shared" si="98"/>
        <v>9591.9624999999996</v>
      </c>
      <c r="I472" s="9">
        <f t="shared" si="99"/>
        <v>0.25</v>
      </c>
      <c r="J472" s="6">
        <f t="shared" si="100"/>
        <v>59129.037499999999</v>
      </c>
      <c r="K472" s="10">
        <f t="shared" si="101"/>
        <v>68721</v>
      </c>
      <c r="L472" s="1" t="str">
        <f t="shared" si="102"/>
        <v/>
      </c>
      <c r="M472" s="1" t="str">
        <f t="shared" si="103"/>
        <v/>
      </c>
      <c r="N472" s="8" t="str">
        <f t="shared" si="104"/>
        <v/>
      </c>
      <c r="O472" s="59" t="str">
        <f t="shared" si="105"/>
        <v/>
      </c>
    </row>
    <row r="473" spans="1:15" s="1" customFormat="1">
      <c r="A473" s="6">
        <f t="shared" si="106"/>
        <v>42800</v>
      </c>
      <c r="B473" s="6">
        <f t="shared" si="93"/>
        <v>55810.5</v>
      </c>
      <c r="C473" s="8">
        <f t="shared" si="94"/>
        <v>0.85</v>
      </c>
      <c r="D473" s="6">
        <f t="shared" si="95"/>
        <v>22117.85</v>
      </c>
      <c r="E473" s="6">
        <f t="shared" si="107"/>
        <v>64917.85</v>
      </c>
      <c r="F473" s="6">
        <f t="shared" si="96"/>
        <v>53967.85</v>
      </c>
      <c r="G473" s="8">
        <f t="shared" si="97"/>
        <v>0.25</v>
      </c>
      <c r="H473" s="6">
        <f t="shared" si="98"/>
        <v>9616.9624999999996</v>
      </c>
      <c r="I473" s="9">
        <f t="shared" si="99"/>
        <v>0.25</v>
      </c>
      <c r="J473" s="6">
        <f t="shared" si="100"/>
        <v>59204.037499999999</v>
      </c>
      <c r="K473" s="10">
        <f t="shared" si="101"/>
        <v>68821</v>
      </c>
      <c r="L473" s="1" t="str">
        <f t="shared" si="102"/>
        <v/>
      </c>
      <c r="M473" s="1" t="str">
        <f t="shared" si="103"/>
        <v/>
      </c>
      <c r="N473" s="8" t="str">
        <f t="shared" si="104"/>
        <v/>
      </c>
      <c r="O473" s="59" t="str">
        <f t="shared" si="105"/>
        <v/>
      </c>
    </row>
    <row r="474" spans="1:15" s="1" customFormat="1">
      <c r="A474" s="6">
        <f t="shared" si="106"/>
        <v>42900</v>
      </c>
      <c r="B474" s="6">
        <f t="shared" si="93"/>
        <v>55910.5</v>
      </c>
      <c r="C474" s="8">
        <f t="shared" si="94"/>
        <v>0.85</v>
      </c>
      <c r="D474" s="6">
        <f t="shared" si="95"/>
        <v>22117.85</v>
      </c>
      <c r="E474" s="6">
        <f t="shared" si="107"/>
        <v>65017.85</v>
      </c>
      <c r="F474" s="6">
        <f t="shared" si="96"/>
        <v>54067.85</v>
      </c>
      <c r="G474" s="8">
        <f t="shared" si="97"/>
        <v>0.25</v>
      </c>
      <c r="H474" s="6">
        <f t="shared" si="98"/>
        <v>9641.9624999999996</v>
      </c>
      <c r="I474" s="9">
        <f t="shared" si="99"/>
        <v>0.25</v>
      </c>
      <c r="J474" s="6">
        <f t="shared" si="100"/>
        <v>59279.037499999999</v>
      </c>
      <c r="K474" s="10">
        <f t="shared" si="101"/>
        <v>68921</v>
      </c>
      <c r="L474" s="1" t="str">
        <f t="shared" si="102"/>
        <v/>
      </c>
      <c r="M474" s="1" t="str">
        <f t="shared" si="103"/>
        <v/>
      </c>
      <c r="N474" s="8" t="str">
        <f t="shared" si="104"/>
        <v/>
      </c>
      <c r="O474" s="59" t="str">
        <f t="shared" si="105"/>
        <v/>
      </c>
    </row>
    <row r="475" spans="1:15" s="1" customFormat="1">
      <c r="A475" s="6">
        <f t="shared" si="106"/>
        <v>43000</v>
      </c>
      <c r="B475" s="6">
        <f t="shared" si="93"/>
        <v>56010.5</v>
      </c>
      <c r="C475" s="8">
        <f t="shared" si="94"/>
        <v>0.85</v>
      </c>
      <c r="D475" s="6">
        <f t="shared" si="95"/>
        <v>22117.85</v>
      </c>
      <c r="E475" s="6">
        <f t="shared" si="107"/>
        <v>65117.85</v>
      </c>
      <c r="F475" s="6">
        <f t="shared" si="96"/>
        <v>54167.85</v>
      </c>
      <c r="G475" s="8">
        <f t="shared" si="97"/>
        <v>0.25</v>
      </c>
      <c r="H475" s="6">
        <f t="shared" si="98"/>
        <v>9666.9624999999996</v>
      </c>
      <c r="I475" s="9">
        <f t="shared" si="99"/>
        <v>0.25</v>
      </c>
      <c r="J475" s="6">
        <f t="shared" si="100"/>
        <v>59354.037499999999</v>
      </c>
      <c r="K475" s="10">
        <f t="shared" si="101"/>
        <v>69021</v>
      </c>
      <c r="L475" s="1" t="str">
        <f t="shared" si="102"/>
        <v/>
      </c>
      <c r="M475" s="1" t="str">
        <f t="shared" si="103"/>
        <v/>
      </c>
      <c r="N475" s="8" t="str">
        <f t="shared" si="104"/>
        <v/>
      </c>
      <c r="O475" s="59" t="str">
        <f t="shared" si="105"/>
        <v/>
      </c>
    </row>
    <row r="476" spans="1:15" s="1" customFormat="1">
      <c r="A476" s="6">
        <f t="shared" si="106"/>
        <v>43100</v>
      </c>
      <c r="B476" s="6">
        <f t="shared" si="93"/>
        <v>56110.5</v>
      </c>
      <c r="C476" s="8">
        <f t="shared" si="94"/>
        <v>0.85</v>
      </c>
      <c r="D476" s="6">
        <f t="shared" si="95"/>
        <v>22117.85</v>
      </c>
      <c r="E476" s="6">
        <f t="shared" si="107"/>
        <v>65217.85</v>
      </c>
      <c r="F476" s="6">
        <f t="shared" si="96"/>
        <v>54267.85</v>
      </c>
      <c r="G476" s="8">
        <f t="shared" si="97"/>
        <v>0.25</v>
      </c>
      <c r="H476" s="6">
        <f t="shared" si="98"/>
        <v>9691.9624999999996</v>
      </c>
      <c r="I476" s="9">
        <f t="shared" si="99"/>
        <v>0.25</v>
      </c>
      <c r="J476" s="6">
        <f t="shared" si="100"/>
        <v>59429.037499999999</v>
      </c>
      <c r="K476" s="10">
        <f t="shared" si="101"/>
        <v>69121</v>
      </c>
      <c r="L476" s="1" t="str">
        <f t="shared" si="102"/>
        <v/>
      </c>
      <c r="M476" s="1" t="str">
        <f t="shared" si="103"/>
        <v/>
      </c>
      <c r="N476" s="8" t="str">
        <f t="shared" si="104"/>
        <v/>
      </c>
      <c r="O476" s="59" t="str">
        <f t="shared" si="105"/>
        <v/>
      </c>
    </row>
    <row r="477" spans="1:15" s="1" customFormat="1">
      <c r="A477" s="6">
        <f t="shared" si="106"/>
        <v>43200</v>
      </c>
      <c r="B477" s="6">
        <f t="shared" si="93"/>
        <v>56210.5</v>
      </c>
      <c r="C477" s="8">
        <f t="shared" si="94"/>
        <v>0.85</v>
      </c>
      <c r="D477" s="6">
        <f t="shared" si="95"/>
        <v>22117.85</v>
      </c>
      <c r="E477" s="6">
        <f t="shared" si="107"/>
        <v>65317.85</v>
      </c>
      <c r="F477" s="6">
        <f t="shared" si="96"/>
        <v>54367.85</v>
      </c>
      <c r="G477" s="8">
        <f t="shared" si="97"/>
        <v>0.25</v>
      </c>
      <c r="H477" s="6">
        <f t="shared" si="98"/>
        <v>9716.9624999999996</v>
      </c>
      <c r="I477" s="9">
        <f t="shared" si="99"/>
        <v>0.25</v>
      </c>
      <c r="J477" s="6">
        <f t="shared" si="100"/>
        <v>59504.037499999999</v>
      </c>
      <c r="K477" s="10">
        <f t="shared" si="101"/>
        <v>69221</v>
      </c>
      <c r="L477" s="1" t="str">
        <f t="shared" si="102"/>
        <v/>
      </c>
      <c r="M477" s="1" t="str">
        <f t="shared" si="103"/>
        <v/>
      </c>
      <c r="N477" s="8" t="str">
        <f t="shared" si="104"/>
        <v/>
      </c>
      <c r="O477" s="59" t="str">
        <f t="shared" si="105"/>
        <v/>
      </c>
    </row>
    <row r="478" spans="1:15" s="1" customFormat="1">
      <c r="A478" s="6">
        <f t="shared" si="106"/>
        <v>43300</v>
      </c>
      <c r="B478" s="6">
        <f t="shared" si="93"/>
        <v>56310.5</v>
      </c>
      <c r="C478" s="8">
        <f t="shared" si="94"/>
        <v>0.85</v>
      </c>
      <c r="D478" s="6">
        <f t="shared" si="95"/>
        <v>22117.85</v>
      </c>
      <c r="E478" s="6">
        <f t="shared" si="107"/>
        <v>65417.85</v>
      </c>
      <c r="F478" s="6">
        <f t="shared" si="96"/>
        <v>54467.85</v>
      </c>
      <c r="G478" s="8">
        <f t="shared" si="97"/>
        <v>0.25</v>
      </c>
      <c r="H478" s="6">
        <f t="shared" si="98"/>
        <v>9741.9624999999996</v>
      </c>
      <c r="I478" s="9">
        <f t="shared" si="99"/>
        <v>0.25</v>
      </c>
      <c r="J478" s="6">
        <f t="shared" si="100"/>
        <v>59579.037499999999</v>
      </c>
      <c r="K478" s="10">
        <f t="shared" si="101"/>
        <v>69321</v>
      </c>
      <c r="L478" s="1" t="str">
        <f t="shared" si="102"/>
        <v/>
      </c>
      <c r="M478" s="1" t="str">
        <f t="shared" si="103"/>
        <v/>
      </c>
      <c r="N478" s="8" t="str">
        <f t="shared" si="104"/>
        <v/>
      </c>
      <c r="O478" s="59" t="str">
        <f t="shared" si="105"/>
        <v/>
      </c>
    </row>
    <row r="479" spans="1:15" s="1" customFormat="1">
      <c r="A479" s="6">
        <f t="shared" si="106"/>
        <v>43400</v>
      </c>
      <c r="B479" s="6">
        <f t="shared" si="93"/>
        <v>56410.5</v>
      </c>
      <c r="C479" s="8">
        <f t="shared" si="94"/>
        <v>0.85</v>
      </c>
      <c r="D479" s="6">
        <f t="shared" si="95"/>
        <v>22117.85</v>
      </c>
      <c r="E479" s="6">
        <f t="shared" si="107"/>
        <v>65517.85</v>
      </c>
      <c r="F479" s="6">
        <f t="shared" si="96"/>
        <v>54567.85</v>
      </c>
      <c r="G479" s="8">
        <f t="shared" si="97"/>
        <v>0.25</v>
      </c>
      <c r="H479" s="6">
        <f t="shared" si="98"/>
        <v>9766.9624999999996</v>
      </c>
      <c r="I479" s="9">
        <f t="shared" si="99"/>
        <v>0.25</v>
      </c>
      <c r="J479" s="6">
        <f t="shared" si="100"/>
        <v>59654.037499999999</v>
      </c>
      <c r="K479" s="10">
        <f t="shared" si="101"/>
        <v>69421</v>
      </c>
      <c r="L479" s="1" t="str">
        <f t="shared" si="102"/>
        <v/>
      </c>
      <c r="M479" s="1" t="str">
        <f t="shared" si="103"/>
        <v/>
      </c>
      <c r="N479" s="8" t="str">
        <f t="shared" si="104"/>
        <v/>
      </c>
      <c r="O479" s="59" t="str">
        <f t="shared" si="105"/>
        <v/>
      </c>
    </row>
    <row r="480" spans="1:15" s="1" customFormat="1">
      <c r="A480" s="6">
        <f t="shared" si="106"/>
        <v>43500</v>
      </c>
      <c r="B480" s="6">
        <f t="shared" si="93"/>
        <v>56510.5</v>
      </c>
      <c r="C480" s="8">
        <f t="shared" si="94"/>
        <v>0.85</v>
      </c>
      <c r="D480" s="6">
        <f t="shared" si="95"/>
        <v>22117.85</v>
      </c>
      <c r="E480" s="6">
        <f t="shared" si="107"/>
        <v>65617.850000000006</v>
      </c>
      <c r="F480" s="6">
        <f t="shared" si="96"/>
        <v>54667.850000000006</v>
      </c>
      <c r="G480" s="8">
        <f t="shared" si="97"/>
        <v>0.25</v>
      </c>
      <c r="H480" s="6">
        <f t="shared" si="98"/>
        <v>9791.9625000000015</v>
      </c>
      <c r="I480" s="9">
        <f t="shared" si="99"/>
        <v>0.25</v>
      </c>
      <c r="J480" s="6">
        <f t="shared" si="100"/>
        <v>59729.037499999999</v>
      </c>
      <c r="K480" s="10">
        <f t="shared" si="101"/>
        <v>69521</v>
      </c>
      <c r="L480" s="1" t="str">
        <f t="shared" si="102"/>
        <v/>
      </c>
      <c r="M480" s="1" t="str">
        <f t="shared" si="103"/>
        <v/>
      </c>
      <c r="N480" s="8" t="str">
        <f t="shared" si="104"/>
        <v/>
      </c>
      <c r="O480" s="59" t="str">
        <f t="shared" si="105"/>
        <v/>
      </c>
    </row>
    <row r="481" spans="1:15" s="1" customFormat="1">
      <c r="A481" s="6">
        <f t="shared" si="106"/>
        <v>43600</v>
      </c>
      <c r="B481" s="6">
        <f t="shared" si="93"/>
        <v>56610.5</v>
      </c>
      <c r="C481" s="8">
        <f t="shared" si="94"/>
        <v>0.85</v>
      </c>
      <c r="D481" s="6">
        <f t="shared" si="95"/>
        <v>22117.85</v>
      </c>
      <c r="E481" s="6">
        <f t="shared" si="107"/>
        <v>65717.850000000006</v>
      </c>
      <c r="F481" s="6">
        <f t="shared" si="96"/>
        <v>54767.850000000006</v>
      </c>
      <c r="G481" s="8">
        <f t="shared" si="97"/>
        <v>0.25</v>
      </c>
      <c r="H481" s="6">
        <f t="shared" si="98"/>
        <v>9816.9625000000015</v>
      </c>
      <c r="I481" s="9">
        <f t="shared" si="99"/>
        <v>0.25</v>
      </c>
      <c r="J481" s="6">
        <f t="shared" si="100"/>
        <v>59804.037499999999</v>
      </c>
      <c r="K481" s="10">
        <f t="shared" si="101"/>
        <v>69621</v>
      </c>
      <c r="L481" s="1" t="str">
        <f t="shared" si="102"/>
        <v/>
      </c>
      <c r="M481" s="1" t="str">
        <f t="shared" si="103"/>
        <v/>
      </c>
      <c r="N481" s="8" t="str">
        <f t="shared" si="104"/>
        <v/>
      </c>
      <c r="O481" s="59" t="str">
        <f t="shared" si="105"/>
        <v/>
      </c>
    </row>
    <row r="482" spans="1:15" s="1" customFormat="1">
      <c r="A482" s="6">
        <f t="shared" si="106"/>
        <v>43700</v>
      </c>
      <c r="B482" s="6">
        <f t="shared" si="93"/>
        <v>56710.5</v>
      </c>
      <c r="C482" s="8">
        <f t="shared" si="94"/>
        <v>0.85</v>
      </c>
      <c r="D482" s="6">
        <f t="shared" si="95"/>
        <v>22117.85</v>
      </c>
      <c r="E482" s="6">
        <f t="shared" si="107"/>
        <v>65817.850000000006</v>
      </c>
      <c r="F482" s="6">
        <f t="shared" si="96"/>
        <v>54867.850000000006</v>
      </c>
      <c r="G482" s="8">
        <f t="shared" si="97"/>
        <v>0.25</v>
      </c>
      <c r="H482" s="6">
        <f t="shared" si="98"/>
        <v>9841.9625000000015</v>
      </c>
      <c r="I482" s="9">
        <f t="shared" si="99"/>
        <v>0.25</v>
      </c>
      <c r="J482" s="6">
        <f t="shared" si="100"/>
        <v>59879.037499999999</v>
      </c>
      <c r="K482" s="10">
        <f t="shared" si="101"/>
        <v>69721</v>
      </c>
      <c r="L482" s="1" t="str">
        <f t="shared" si="102"/>
        <v/>
      </c>
      <c r="M482" s="1" t="str">
        <f t="shared" si="103"/>
        <v/>
      </c>
      <c r="N482" s="8" t="str">
        <f t="shared" si="104"/>
        <v/>
      </c>
      <c r="O482" s="59" t="str">
        <f t="shared" si="105"/>
        <v/>
      </c>
    </row>
    <row r="483" spans="1:15" s="1" customFormat="1">
      <c r="A483" s="6">
        <f t="shared" si="106"/>
        <v>43800</v>
      </c>
      <c r="B483" s="6">
        <f t="shared" si="93"/>
        <v>56810.5</v>
      </c>
      <c r="C483" s="8">
        <f t="shared" si="94"/>
        <v>0.85</v>
      </c>
      <c r="D483" s="6">
        <f t="shared" si="95"/>
        <v>22117.85</v>
      </c>
      <c r="E483" s="6">
        <f t="shared" si="107"/>
        <v>65917.850000000006</v>
      </c>
      <c r="F483" s="6">
        <f t="shared" si="96"/>
        <v>54967.850000000006</v>
      </c>
      <c r="G483" s="8">
        <f t="shared" si="97"/>
        <v>0.25</v>
      </c>
      <c r="H483" s="6">
        <f t="shared" si="98"/>
        <v>9866.9625000000015</v>
      </c>
      <c r="I483" s="9">
        <f t="shared" si="99"/>
        <v>0.25</v>
      </c>
      <c r="J483" s="6">
        <f t="shared" si="100"/>
        <v>59954.037499999999</v>
      </c>
      <c r="K483" s="10">
        <f t="shared" si="101"/>
        <v>69821</v>
      </c>
      <c r="L483" s="1" t="str">
        <f t="shared" si="102"/>
        <v/>
      </c>
      <c r="M483" s="1" t="str">
        <f t="shared" si="103"/>
        <v/>
      </c>
      <c r="N483" s="8" t="str">
        <f t="shared" si="104"/>
        <v/>
      </c>
      <c r="O483" s="59" t="str">
        <f t="shared" si="105"/>
        <v/>
      </c>
    </row>
    <row r="484" spans="1:15" s="1" customFormat="1">
      <c r="A484" s="6">
        <f t="shared" si="106"/>
        <v>43900</v>
      </c>
      <c r="B484" s="6">
        <f t="shared" si="93"/>
        <v>56910.5</v>
      </c>
      <c r="C484" s="8">
        <f t="shared" si="94"/>
        <v>0.85</v>
      </c>
      <c r="D484" s="6">
        <f t="shared" si="95"/>
        <v>22117.85</v>
      </c>
      <c r="E484" s="6">
        <f t="shared" si="107"/>
        <v>66017.850000000006</v>
      </c>
      <c r="F484" s="6">
        <f t="shared" si="96"/>
        <v>55067.850000000006</v>
      </c>
      <c r="G484" s="8">
        <f t="shared" si="97"/>
        <v>0.25</v>
      </c>
      <c r="H484" s="6">
        <f t="shared" si="98"/>
        <v>9891.9625000000015</v>
      </c>
      <c r="I484" s="9">
        <f t="shared" si="99"/>
        <v>0.25</v>
      </c>
      <c r="J484" s="6">
        <f t="shared" si="100"/>
        <v>60029.037499999999</v>
      </c>
      <c r="K484" s="10">
        <f t="shared" si="101"/>
        <v>69921</v>
      </c>
      <c r="L484" s="1" t="str">
        <f t="shared" si="102"/>
        <v/>
      </c>
      <c r="M484" s="1" t="str">
        <f t="shared" si="103"/>
        <v/>
      </c>
      <c r="N484" s="8" t="str">
        <f t="shared" si="104"/>
        <v/>
      </c>
      <c r="O484" s="59" t="str">
        <f t="shared" si="105"/>
        <v/>
      </c>
    </row>
    <row r="485" spans="1:15" s="1" customFormat="1">
      <c r="A485" s="6">
        <f t="shared" si="106"/>
        <v>44000</v>
      </c>
      <c r="B485" s="6">
        <f t="shared" si="93"/>
        <v>57010.5</v>
      </c>
      <c r="C485" s="8">
        <f t="shared" si="94"/>
        <v>0.85</v>
      </c>
      <c r="D485" s="6">
        <f t="shared" si="95"/>
        <v>22117.85</v>
      </c>
      <c r="E485" s="6">
        <f t="shared" si="107"/>
        <v>66117.850000000006</v>
      </c>
      <c r="F485" s="6">
        <f t="shared" si="96"/>
        <v>55167.850000000006</v>
      </c>
      <c r="G485" s="8">
        <f t="shared" si="97"/>
        <v>0.25</v>
      </c>
      <c r="H485" s="6">
        <f t="shared" si="98"/>
        <v>9916.9625000000015</v>
      </c>
      <c r="I485" s="9">
        <f t="shared" si="99"/>
        <v>0.25</v>
      </c>
      <c r="J485" s="6">
        <f t="shared" si="100"/>
        <v>60104.037499999999</v>
      </c>
      <c r="K485" s="10">
        <f t="shared" si="101"/>
        <v>70021</v>
      </c>
      <c r="L485" s="1" t="str">
        <f t="shared" si="102"/>
        <v/>
      </c>
      <c r="M485" s="1" t="str">
        <f t="shared" si="103"/>
        <v/>
      </c>
      <c r="N485" s="8" t="str">
        <f t="shared" si="104"/>
        <v/>
      </c>
      <c r="O485" s="59" t="str">
        <f t="shared" si="105"/>
        <v/>
      </c>
    </row>
    <row r="486" spans="1:15" s="1" customFormat="1">
      <c r="A486" s="6">
        <f t="shared" si="106"/>
        <v>44100</v>
      </c>
      <c r="B486" s="6">
        <f t="shared" si="93"/>
        <v>57110.5</v>
      </c>
      <c r="C486" s="8">
        <f t="shared" si="94"/>
        <v>0.85</v>
      </c>
      <c r="D486" s="6">
        <f t="shared" si="95"/>
        <v>22117.85</v>
      </c>
      <c r="E486" s="6">
        <f t="shared" si="107"/>
        <v>66217.850000000006</v>
      </c>
      <c r="F486" s="6">
        <f t="shared" si="96"/>
        <v>55267.850000000006</v>
      </c>
      <c r="G486" s="8">
        <f t="shared" si="97"/>
        <v>0.25</v>
      </c>
      <c r="H486" s="6">
        <f t="shared" si="98"/>
        <v>9941.9625000000015</v>
      </c>
      <c r="I486" s="9">
        <f t="shared" si="99"/>
        <v>0.25</v>
      </c>
      <c r="J486" s="6">
        <f t="shared" si="100"/>
        <v>60179.037499999999</v>
      </c>
      <c r="K486" s="10">
        <f t="shared" si="101"/>
        <v>70121</v>
      </c>
      <c r="L486" s="1" t="str">
        <f t="shared" si="102"/>
        <v/>
      </c>
      <c r="M486" s="1" t="str">
        <f t="shared" si="103"/>
        <v/>
      </c>
      <c r="N486" s="8" t="str">
        <f t="shared" si="104"/>
        <v/>
      </c>
      <c r="O486" s="59" t="str">
        <f t="shared" si="105"/>
        <v/>
      </c>
    </row>
    <row r="487" spans="1:15" s="1" customFormat="1">
      <c r="A487" s="6">
        <f t="shared" si="106"/>
        <v>44200</v>
      </c>
      <c r="B487" s="6">
        <f t="shared" si="93"/>
        <v>57210.5</v>
      </c>
      <c r="C487" s="8">
        <f t="shared" si="94"/>
        <v>0.85</v>
      </c>
      <c r="D487" s="6">
        <f t="shared" si="95"/>
        <v>22117.85</v>
      </c>
      <c r="E487" s="6">
        <f t="shared" si="107"/>
        <v>66317.850000000006</v>
      </c>
      <c r="F487" s="6">
        <f t="shared" si="96"/>
        <v>55367.850000000006</v>
      </c>
      <c r="G487" s="8">
        <f t="shared" si="97"/>
        <v>0.25</v>
      </c>
      <c r="H487" s="6">
        <f t="shared" si="98"/>
        <v>9966.9625000000015</v>
      </c>
      <c r="I487" s="9">
        <f t="shared" si="99"/>
        <v>0.25</v>
      </c>
      <c r="J487" s="6">
        <f t="shared" si="100"/>
        <v>60254.037499999999</v>
      </c>
      <c r="K487" s="10">
        <f t="shared" si="101"/>
        <v>70221</v>
      </c>
      <c r="L487" s="1" t="str">
        <f t="shared" si="102"/>
        <v/>
      </c>
      <c r="M487" s="1" t="str">
        <f t="shared" si="103"/>
        <v/>
      </c>
      <c r="N487" s="8" t="str">
        <f t="shared" si="104"/>
        <v/>
      </c>
      <c r="O487" s="59" t="str">
        <f t="shared" si="105"/>
        <v/>
      </c>
    </row>
    <row r="488" spans="1:15" s="1" customFormat="1">
      <c r="A488" s="6">
        <f t="shared" si="106"/>
        <v>44300</v>
      </c>
      <c r="B488" s="6">
        <f t="shared" si="93"/>
        <v>57310.5</v>
      </c>
      <c r="C488" s="8">
        <f t="shared" si="94"/>
        <v>0.85</v>
      </c>
      <c r="D488" s="6">
        <f t="shared" si="95"/>
        <v>22117.85</v>
      </c>
      <c r="E488" s="6">
        <f t="shared" si="107"/>
        <v>66417.850000000006</v>
      </c>
      <c r="F488" s="6">
        <f t="shared" si="96"/>
        <v>55467.850000000006</v>
      </c>
      <c r="G488" s="8">
        <f t="shared" si="97"/>
        <v>0.25</v>
      </c>
      <c r="H488" s="6">
        <f t="shared" si="98"/>
        <v>9991.9625000000015</v>
      </c>
      <c r="I488" s="9">
        <f t="shared" si="99"/>
        <v>0.25</v>
      </c>
      <c r="J488" s="6">
        <f t="shared" si="100"/>
        <v>60329.037499999999</v>
      </c>
      <c r="K488" s="10">
        <f t="shared" si="101"/>
        <v>70321</v>
      </c>
      <c r="L488" s="1" t="str">
        <f t="shared" si="102"/>
        <v/>
      </c>
      <c r="M488" s="1" t="str">
        <f t="shared" si="103"/>
        <v/>
      </c>
      <c r="N488" s="8" t="str">
        <f t="shared" si="104"/>
        <v/>
      </c>
      <c r="O488" s="59" t="str">
        <f t="shared" si="105"/>
        <v/>
      </c>
    </row>
    <row r="489" spans="1:15" s="1" customFormat="1">
      <c r="A489" s="6">
        <f t="shared" si="106"/>
        <v>44400</v>
      </c>
      <c r="B489" s="6">
        <f t="shared" si="93"/>
        <v>57410.5</v>
      </c>
      <c r="C489" s="8">
        <f t="shared" si="94"/>
        <v>0.85</v>
      </c>
      <c r="D489" s="6">
        <f t="shared" si="95"/>
        <v>22117.85</v>
      </c>
      <c r="E489" s="6">
        <f t="shared" si="107"/>
        <v>66517.850000000006</v>
      </c>
      <c r="F489" s="6">
        <f t="shared" si="96"/>
        <v>55567.850000000006</v>
      </c>
      <c r="G489" s="8">
        <f t="shared" si="97"/>
        <v>0.25</v>
      </c>
      <c r="H489" s="6">
        <f t="shared" si="98"/>
        <v>10016.962500000001</v>
      </c>
      <c r="I489" s="9">
        <f t="shared" si="99"/>
        <v>0.25</v>
      </c>
      <c r="J489" s="6">
        <f t="shared" si="100"/>
        <v>60404.037499999999</v>
      </c>
      <c r="K489" s="10">
        <f t="shared" si="101"/>
        <v>70421</v>
      </c>
      <c r="L489" s="1" t="str">
        <f t="shared" si="102"/>
        <v/>
      </c>
      <c r="M489" s="1" t="str">
        <f t="shared" si="103"/>
        <v/>
      </c>
      <c r="N489" s="8" t="str">
        <f t="shared" si="104"/>
        <v/>
      </c>
      <c r="O489" s="59" t="str">
        <f t="shared" si="105"/>
        <v/>
      </c>
    </row>
    <row r="490" spans="1:15" s="1" customFormat="1">
      <c r="A490" s="6">
        <f t="shared" si="106"/>
        <v>44500</v>
      </c>
      <c r="B490" s="6">
        <f t="shared" si="93"/>
        <v>57510.5</v>
      </c>
      <c r="C490" s="8">
        <f t="shared" si="94"/>
        <v>0.85</v>
      </c>
      <c r="D490" s="6">
        <f t="shared" si="95"/>
        <v>22117.85</v>
      </c>
      <c r="E490" s="6">
        <f t="shared" si="107"/>
        <v>66617.850000000006</v>
      </c>
      <c r="F490" s="6">
        <f t="shared" si="96"/>
        <v>55667.850000000006</v>
      </c>
      <c r="G490" s="8">
        <f t="shared" si="97"/>
        <v>0.25</v>
      </c>
      <c r="H490" s="6">
        <f t="shared" si="98"/>
        <v>10041.962500000001</v>
      </c>
      <c r="I490" s="9">
        <f t="shared" si="99"/>
        <v>0.25</v>
      </c>
      <c r="J490" s="6">
        <f t="shared" si="100"/>
        <v>60479.037499999999</v>
      </c>
      <c r="K490" s="10">
        <f t="shared" si="101"/>
        <v>70521</v>
      </c>
      <c r="L490" s="1" t="str">
        <f t="shared" si="102"/>
        <v/>
      </c>
      <c r="M490" s="1" t="str">
        <f t="shared" si="103"/>
        <v/>
      </c>
      <c r="N490" s="8" t="str">
        <f t="shared" si="104"/>
        <v/>
      </c>
      <c r="O490" s="59" t="str">
        <f t="shared" si="105"/>
        <v/>
      </c>
    </row>
    <row r="491" spans="1:15" s="1" customFormat="1">
      <c r="A491" s="6">
        <f t="shared" si="106"/>
        <v>44600</v>
      </c>
      <c r="B491" s="6">
        <f t="shared" si="93"/>
        <v>57610.5</v>
      </c>
      <c r="C491" s="8">
        <f t="shared" si="94"/>
        <v>0.85</v>
      </c>
      <c r="D491" s="6">
        <f t="shared" si="95"/>
        <v>22117.85</v>
      </c>
      <c r="E491" s="6">
        <f t="shared" si="107"/>
        <v>66717.850000000006</v>
      </c>
      <c r="F491" s="6">
        <f t="shared" si="96"/>
        <v>55767.850000000006</v>
      </c>
      <c r="G491" s="8">
        <f t="shared" si="97"/>
        <v>0.25</v>
      </c>
      <c r="H491" s="6">
        <f t="shared" si="98"/>
        <v>10066.962500000001</v>
      </c>
      <c r="I491" s="9">
        <f t="shared" si="99"/>
        <v>0.25</v>
      </c>
      <c r="J491" s="6">
        <f t="shared" si="100"/>
        <v>60554.037499999999</v>
      </c>
      <c r="K491" s="10">
        <f t="shared" si="101"/>
        <v>70621</v>
      </c>
      <c r="L491" s="1" t="str">
        <f t="shared" si="102"/>
        <v/>
      </c>
      <c r="M491" s="1" t="str">
        <f t="shared" si="103"/>
        <v/>
      </c>
      <c r="N491" s="8" t="str">
        <f t="shared" si="104"/>
        <v/>
      </c>
      <c r="O491" s="59" t="str">
        <f t="shared" si="105"/>
        <v/>
      </c>
    </row>
    <row r="492" spans="1:15" s="1" customFormat="1">
      <c r="A492" s="6">
        <f t="shared" si="106"/>
        <v>44700</v>
      </c>
      <c r="B492" s="6">
        <f t="shared" si="93"/>
        <v>57710.5</v>
      </c>
      <c r="C492" s="8">
        <f t="shared" si="94"/>
        <v>0.85</v>
      </c>
      <c r="D492" s="6">
        <f t="shared" si="95"/>
        <v>22117.85</v>
      </c>
      <c r="E492" s="6">
        <f t="shared" si="107"/>
        <v>66817.850000000006</v>
      </c>
      <c r="F492" s="6">
        <f t="shared" si="96"/>
        <v>55867.850000000006</v>
      </c>
      <c r="G492" s="8">
        <f t="shared" si="97"/>
        <v>0.25</v>
      </c>
      <c r="H492" s="6">
        <f t="shared" si="98"/>
        <v>10091.962500000001</v>
      </c>
      <c r="I492" s="9">
        <f t="shared" si="99"/>
        <v>0.25</v>
      </c>
      <c r="J492" s="6">
        <f t="shared" si="100"/>
        <v>60629.037499999999</v>
      </c>
      <c r="K492" s="10">
        <f t="shared" si="101"/>
        <v>70721</v>
      </c>
      <c r="L492" s="1" t="str">
        <f t="shared" si="102"/>
        <v/>
      </c>
      <c r="M492" s="1" t="str">
        <f t="shared" si="103"/>
        <v/>
      </c>
      <c r="N492" s="8" t="str">
        <f t="shared" si="104"/>
        <v/>
      </c>
      <c r="O492" s="59" t="str">
        <f t="shared" si="105"/>
        <v/>
      </c>
    </row>
    <row r="493" spans="1:15" s="1" customFormat="1">
      <c r="A493" s="6">
        <f t="shared" si="106"/>
        <v>44800</v>
      </c>
      <c r="B493" s="6">
        <f t="shared" ref="B493:B556" si="108">B$38/2+A493</f>
        <v>57810.5</v>
      </c>
      <c r="C493" s="8">
        <f t="shared" ref="C493:C556" si="109">IF(B493&lt;C$38,0,IF(B493&lt;C$39,50%,85%))</f>
        <v>0.85</v>
      </c>
      <c r="D493" s="6">
        <f t="shared" ref="D493:D556" si="110">IF((B493-C$39)*0.85+6000&lt;D$40,IF(C493=0,0,IF(C493=0.5,(B493-C$38)*0.5,(B493-C$39)*0.85+6000)),D$40)</f>
        <v>22117.85</v>
      </c>
      <c r="E493" s="6">
        <f t="shared" si="107"/>
        <v>66917.850000000006</v>
      </c>
      <c r="F493" s="6">
        <f t="shared" ref="F493:F556" si="111">IF(E493&gt;G$40,E493-G$40,0)</f>
        <v>55967.850000000006</v>
      </c>
      <c r="G493" s="8">
        <f t="shared" ref="G493:G556" si="112">IF(F493=0,0,IF(F493&lt;H$38,0.1,IF(F493&lt;H$39,0.15,0.25)))</f>
        <v>0.25</v>
      </c>
      <c r="H493" s="6">
        <f t="shared" ref="H493:H556" si="113">IF(G493&lt;0.15,F493*0.1,IF(G493=0.15,(F493-H$38)*0.15+I$38,(F493-H$39)*0.25+I$39))</f>
        <v>10116.962500000001</v>
      </c>
      <c r="I493" s="9">
        <f t="shared" ref="I493:I505" si="114">IF(D493=D$40,0.25,G493*(1+C493))</f>
        <v>0.25</v>
      </c>
      <c r="J493" s="6">
        <f t="shared" ref="J493:J505" si="115">B$38+A493-H493</f>
        <v>60704.037499999999</v>
      </c>
      <c r="K493" s="10">
        <f t="shared" ref="K493:K505" si="116">(B$38+A493)</f>
        <v>70821</v>
      </c>
      <c r="L493" s="1" t="str">
        <f t="shared" ref="L493:L505" si="117">IF(AND(I493=0.4625,I492&lt;&gt;0.4625),K493,"")</f>
        <v/>
      </c>
      <c r="M493" s="1" t="str">
        <f t="shared" ref="M493:M505" si="118">IF(AND(I493=0.4625,I494&lt;&gt;0.4625),K493,"")</f>
        <v/>
      </c>
      <c r="N493" s="8" t="str">
        <f t="shared" ref="N493:N505" si="119">IF(AND(K493-N$44&gt;=-100,K493-N$44&lt;=100),5%,"")</f>
        <v/>
      </c>
      <c r="O493" s="59" t="str">
        <f t="shared" si="105"/>
        <v/>
      </c>
    </row>
    <row r="494" spans="1:15" s="1" customFormat="1">
      <c r="A494" s="6">
        <f t="shared" si="106"/>
        <v>44900</v>
      </c>
      <c r="B494" s="6">
        <f t="shared" si="108"/>
        <v>57910.5</v>
      </c>
      <c r="C494" s="8">
        <f t="shared" si="109"/>
        <v>0.85</v>
      </c>
      <c r="D494" s="6">
        <f t="shared" si="110"/>
        <v>22117.85</v>
      </c>
      <c r="E494" s="6">
        <f t="shared" si="107"/>
        <v>67017.850000000006</v>
      </c>
      <c r="F494" s="6">
        <f t="shared" si="111"/>
        <v>56067.850000000006</v>
      </c>
      <c r="G494" s="8">
        <f t="shared" si="112"/>
        <v>0.25</v>
      </c>
      <c r="H494" s="6">
        <f t="shared" si="113"/>
        <v>10141.962500000001</v>
      </c>
      <c r="I494" s="9">
        <f t="shared" si="114"/>
        <v>0.25</v>
      </c>
      <c r="J494" s="6">
        <f t="shared" si="115"/>
        <v>60779.037499999999</v>
      </c>
      <c r="K494" s="10">
        <f t="shared" si="116"/>
        <v>70921</v>
      </c>
      <c r="L494" s="1" t="str">
        <f t="shared" si="117"/>
        <v/>
      </c>
      <c r="M494" s="1" t="str">
        <f t="shared" si="118"/>
        <v/>
      </c>
      <c r="N494" s="8" t="str">
        <f t="shared" si="119"/>
        <v/>
      </c>
      <c r="O494" s="59" t="str">
        <f t="shared" ref="O494:O505" si="120">IF(N496=0.05,H496,"")</f>
        <v/>
      </c>
    </row>
    <row r="495" spans="1:15" s="1" customFormat="1">
      <c r="A495" s="6">
        <f t="shared" si="106"/>
        <v>45000</v>
      </c>
      <c r="B495" s="6">
        <f t="shared" si="108"/>
        <v>58010.5</v>
      </c>
      <c r="C495" s="8">
        <f t="shared" si="109"/>
        <v>0.85</v>
      </c>
      <c r="D495" s="6">
        <f t="shared" si="110"/>
        <v>22117.85</v>
      </c>
      <c r="E495" s="6">
        <f t="shared" si="107"/>
        <v>67117.850000000006</v>
      </c>
      <c r="F495" s="6">
        <f t="shared" si="111"/>
        <v>56167.850000000006</v>
      </c>
      <c r="G495" s="8">
        <f t="shared" si="112"/>
        <v>0.25</v>
      </c>
      <c r="H495" s="6">
        <f t="shared" si="113"/>
        <v>10166.962500000001</v>
      </c>
      <c r="I495" s="9">
        <f t="shared" si="114"/>
        <v>0.25</v>
      </c>
      <c r="J495" s="6">
        <f t="shared" si="115"/>
        <v>60854.037499999999</v>
      </c>
      <c r="K495" s="10">
        <f t="shared" si="116"/>
        <v>71021</v>
      </c>
      <c r="L495" s="1" t="str">
        <f t="shared" si="117"/>
        <v/>
      </c>
      <c r="M495" s="1" t="str">
        <f t="shared" si="118"/>
        <v/>
      </c>
      <c r="N495" s="8" t="str">
        <f t="shared" si="119"/>
        <v/>
      </c>
      <c r="O495" s="59" t="str">
        <f t="shared" si="120"/>
        <v/>
      </c>
    </row>
    <row r="496" spans="1:15" s="1" customFormat="1">
      <c r="A496" s="6">
        <f t="shared" si="106"/>
        <v>45100</v>
      </c>
      <c r="B496" s="6">
        <f t="shared" si="108"/>
        <v>58110.5</v>
      </c>
      <c r="C496" s="8">
        <f t="shared" si="109"/>
        <v>0.85</v>
      </c>
      <c r="D496" s="6">
        <f t="shared" si="110"/>
        <v>22117.85</v>
      </c>
      <c r="E496" s="6">
        <f t="shared" si="107"/>
        <v>67217.850000000006</v>
      </c>
      <c r="F496" s="6">
        <f t="shared" si="111"/>
        <v>56267.850000000006</v>
      </c>
      <c r="G496" s="8">
        <f t="shared" si="112"/>
        <v>0.25</v>
      </c>
      <c r="H496" s="6">
        <f t="shared" si="113"/>
        <v>10191.962500000001</v>
      </c>
      <c r="I496" s="9">
        <f t="shared" si="114"/>
        <v>0.25</v>
      </c>
      <c r="J496" s="6">
        <f t="shared" si="115"/>
        <v>60929.037499999999</v>
      </c>
      <c r="K496" s="10">
        <f t="shared" si="116"/>
        <v>71121</v>
      </c>
      <c r="L496" s="1" t="str">
        <f t="shared" si="117"/>
        <v/>
      </c>
      <c r="M496" s="1" t="str">
        <f t="shared" si="118"/>
        <v/>
      </c>
      <c r="N496" s="8" t="str">
        <f t="shared" si="119"/>
        <v/>
      </c>
      <c r="O496" s="59" t="str">
        <f t="shared" si="120"/>
        <v/>
      </c>
    </row>
    <row r="497" spans="1:15" s="1" customFormat="1">
      <c r="A497" s="6">
        <f t="shared" si="106"/>
        <v>45200</v>
      </c>
      <c r="B497" s="6">
        <f t="shared" si="108"/>
        <v>58210.5</v>
      </c>
      <c r="C497" s="8">
        <f t="shared" si="109"/>
        <v>0.85</v>
      </c>
      <c r="D497" s="6">
        <f t="shared" si="110"/>
        <v>22117.85</v>
      </c>
      <c r="E497" s="6">
        <f t="shared" si="107"/>
        <v>67317.850000000006</v>
      </c>
      <c r="F497" s="6">
        <f t="shared" si="111"/>
        <v>56367.850000000006</v>
      </c>
      <c r="G497" s="8">
        <f t="shared" si="112"/>
        <v>0.25</v>
      </c>
      <c r="H497" s="6">
        <f t="shared" si="113"/>
        <v>10216.962500000001</v>
      </c>
      <c r="I497" s="9">
        <f t="shared" si="114"/>
        <v>0.25</v>
      </c>
      <c r="J497" s="6">
        <f t="shared" si="115"/>
        <v>61004.037499999999</v>
      </c>
      <c r="K497" s="10">
        <f t="shared" si="116"/>
        <v>71221</v>
      </c>
      <c r="L497" s="1" t="str">
        <f t="shared" si="117"/>
        <v/>
      </c>
      <c r="M497" s="1" t="str">
        <f t="shared" si="118"/>
        <v/>
      </c>
      <c r="N497" s="8" t="str">
        <f t="shared" si="119"/>
        <v/>
      </c>
      <c r="O497" s="59" t="str">
        <f t="shared" si="120"/>
        <v/>
      </c>
    </row>
    <row r="498" spans="1:15" s="1" customFormat="1">
      <c r="A498" s="6">
        <f t="shared" si="106"/>
        <v>45300</v>
      </c>
      <c r="B498" s="6">
        <f t="shared" si="108"/>
        <v>58310.5</v>
      </c>
      <c r="C498" s="8">
        <f t="shared" si="109"/>
        <v>0.85</v>
      </c>
      <c r="D498" s="6">
        <f t="shared" si="110"/>
        <v>22117.85</v>
      </c>
      <c r="E498" s="6">
        <f t="shared" si="107"/>
        <v>67417.850000000006</v>
      </c>
      <c r="F498" s="6">
        <f t="shared" si="111"/>
        <v>56467.850000000006</v>
      </c>
      <c r="G498" s="8">
        <f t="shared" si="112"/>
        <v>0.25</v>
      </c>
      <c r="H498" s="6">
        <f t="shared" si="113"/>
        <v>10241.962500000001</v>
      </c>
      <c r="I498" s="9">
        <f t="shared" si="114"/>
        <v>0.25</v>
      </c>
      <c r="J498" s="6">
        <f t="shared" si="115"/>
        <v>61079.037499999999</v>
      </c>
      <c r="K498" s="10">
        <f t="shared" si="116"/>
        <v>71321</v>
      </c>
      <c r="L498" s="1" t="str">
        <f t="shared" si="117"/>
        <v/>
      </c>
      <c r="M498" s="1" t="str">
        <f t="shared" si="118"/>
        <v/>
      </c>
      <c r="N498" s="8" t="str">
        <f t="shared" si="119"/>
        <v/>
      </c>
      <c r="O498" s="59" t="str">
        <f t="shared" si="120"/>
        <v/>
      </c>
    </row>
    <row r="499" spans="1:15" s="1" customFormat="1">
      <c r="A499" s="6">
        <f t="shared" si="106"/>
        <v>45400</v>
      </c>
      <c r="B499" s="6">
        <f t="shared" si="108"/>
        <v>58410.5</v>
      </c>
      <c r="C499" s="8">
        <f t="shared" si="109"/>
        <v>0.85</v>
      </c>
      <c r="D499" s="6">
        <f t="shared" si="110"/>
        <v>22117.85</v>
      </c>
      <c r="E499" s="6">
        <f t="shared" si="107"/>
        <v>67517.850000000006</v>
      </c>
      <c r="F499" s="6">
        <f t="shared" si="111"/>
        <v>56567.850000000006</v>
      </c>
      <c r="G499" s="8">
        <f t="shared" si="112"/>
        <v>0.25</v>
      </c>
      <c r="H499" s="6">
        <f t="shared" si="113"/>
        <v>10266.962500000001</v>
      </c>
      <c r="I499" s="9">
        <f t="shared" si="114"/>
        <v>0.25</v>
      </c>
      <c r="J499" s="6">
        <f t="shared" si="115"/>
        <v>61154.037499999999</v>
      </c>
      <c r="K499" s="10">
        <f t="shared" si="116"/>
        <v>71421</v>
      </c>
      <c r="L499" s="1" t="str">
        <f t="shared" si="117"/>
        <v/>
      </c>
      <c r="M499" s="1" t="str">
        <f t="shared" si="118"/>
        <v/>
      </c>
      <c r="N499" s="8" t="str">
        <f t="shared" si="119"/>
        <v/>
      </c>
      <c r="O499" s="59" t="str">
        <f t="shared" si="120"/>
        <v/>
      </c>
    </row>
    <row r="500" spans="1:15" s="1" customFormat="1">
      <c r="A500" s="6">
        <f t="shared" si="106"/>
        <v>45500</v>
      </c>
      <c r="B500" s="6">
        <f t="shared" si="108"/>
        <v>58510.5</v>
      </c>
      <c r="C500" s="8">
        <f t="shared" si="109"/>
        <v>0.85</v>
      </c>
      <c r="D500" s="6">
        <f t="shared" si="110"/>
        <v>22117.85</v>
      </c>
      <c r="E500" s="6">
        <f t="shared" si="107"/>
        <v>67617.850000000006</v>
      </c>
      <c r="F500" s="6">
        <f t="shared" si="111"/>
        <v>56667.850000000006</v>
      </c>
      <c r="G500" s="8">
        <f t="shared" si="112"/>
        <v>0.25</v>
      </c>
      <c r="H500" s="6">
        <f t="shared" si="113"/>
        <v>10291.962500000001</v>
      </c>
      <c r="I500" s="9">
        <f t="shared" si="114"/>
        <v>0.25</v>
      </c>
      <c r="J500" s="6">
        <f t="shared" si="115"/>
        <v>61229.037499999999</v>
      </c>
      <c r="K500" s="10">
        <f t="shared" si="116"/>
        <v>71521</v>
      </c>
      <c r="L500" s="1" t="str">
        <f t="shared" si="117"/>
        <v/>
      </c>
      <c r="M500" s="1" t="str">
        <f t="shared" si="118"/>
        <v/>
      </c>
      <c r="N500" s="8" t="str">
        <f t="shared" si="119"/>
        <v/>
      </c>
      <c r="O500" s="59" t="str">
        <f t="shared" si="120"/>
        <v/>
      </c>
    </row>
    <row r="501" spans="1:15" s="1" customFormat="1">
      <c r="A501" s="6">
        <f t="shared" si="106"/>
        <v>45600</v>
      </c>
      <c r="B501" s="6">
        <f t="shared" si="108"/>
        <v>58610.5</v>
      </c>
      <c r="C501" s="8">
        <f t="shared" si="109"/>
        <v>0.85</v>
      </c>
      <c r="D501" s="6">
        <f t="shared" si="110"/>
        <v>22117.85</v>
      </c>
      <c r="E501" s="6">
        <f t="shared" si="107"/>
        <v>67717.850000000006</v>
      </c>
      <c r="F501" s="6">
        <f t="shared" si="111"/>
        <v>56767.850000000006</v>
      </c>
      <c r="G501" s="8">
        <f t="shared" si="112"/>
        <v>0.25</v>
      </c>
      <c r="H501" s="6">
        <f t="shared" si="113"/>
        <v>10316.962500000001</v>
      </c>
      <c r="I501" s="9">
        <f t="shared" si="114"/>
        <v>0.25</v>
      </c>
      <c r="J501" s="6">
        <f t="shared" si="115"/>
        <v>61304.037499999999</v>
      </c>
      <c r="K501" s="10">
        <f t="shared" si="116"/>
        <v>71621</v>
      </c>
      <c r="L501" s="1" t="str">
        <f t="shared" si="117"/>
        <v/>
      </c>
      <c r="M501" s="1" t="str">
        <f t="shared" si="118"/>
        <v/>
      </c>
      <c r="N501" s="8" t="str">
        <f t="shared" si="119"/>
        <v/>
      </c>
      <c r="O501" s="59" t="str">
        <f t="shared" si="120"/>
        <v/>
      </c>
    </row>
    <row r="502" spans="1:15" s="1" customFormat="1">
      <c r="A502" s="6">
        <f t="shared" si="106"/>
        <v>45700</v>
      </c>
      <c r="B502" s="6">
        <f t="shared" si="108"/>
        <v>58710.5</v>
      </c>
      <c r="C502" s="8">
        <f t="shared" si="109"/>
        <v>0.85</v>
      </c>
      <c r="D502" s="6">
        <f t="shared" si="110"/>
        <v>22117.85</v>
      </c>
      <c r="E502" s="6">
        <f t="shared" si="107"/>
        <v>67817.850000000006</v>
      </c>
      <c r="F502" s="6">
        <f t="shared" si="111"/>
        <v>56867.850000000006</v>
      </c>
      <c r="G502" s="8">
        <f t="shared" si="112"/>
        <v>0.25</v>
      </c>
      <c r="H502" s="6">
        <f t="shared" si="113"/>
        <v>10341.962500000001</v>
      </c>
      <c r="I502" s="9">
        <f t="shared" si="114"/>
        <v>0.25</v>
      </c>
      <c r="J502" s="6">
        <f t="shared" si="115"/>
        <v>61379.037499999999</v>
      </c>
      <c r="K502" s="10">
        <f t="shared" si="116"/>
        <v>71721</v>
      </c>
      <c r="L502" s="1" t="str">
        <f t="shared" si="117"/>
        <v/>
      </c>
      <c r="M502" s="1" t="str">
        <f t="shared" si="118"/>
        <v/>
      </c>
      <c r="N502" s="8" t="str">
        <f t="shared" si="119"/>
        <v/>
      </c>
      <c r="O502" s="59" t="str">
        <f t="shared" si="120"/>
        <v/>
      </c>
    </row>
    <row r="503" spans="1:15" s="1" customFormat="1">
      <c r="A503" s="6">
        <f t="shared" ref="A503:A505" si="121">A502+100</f>
        <v>45800</v>
      </c>
      <c r="B503" s="6">
        <f t="shared" si="108"/>
        <v>58810.5</v>
      </c>
      <c r="C503" s="8">
        <f t="shared" si="109"/>
        <v>0.85</v>
      </c>
      <c r="D503" s="6">
        <f t="shared" si="110"/>
        <v>22117.85</v>
      </c>
      <c r="E503" s="6">
        <f t="shared" ref="E503:E505" si="122">A503+D503</f>
        <v>67917.850000000006</v>
      </c>
      <c r="F503" s="6">
        <f t="shared" si="111"/>
        <v>56967.850000000006</v>
      </c>
      <c r="G503" s="8">
        <f t="shared" si="112"/>
        <v>0.25</v>
      </c>
      <c r="H503" s="6">
        <f t="shared" si="113"/>
        <v>10366.962500000001</v>
      </c>
      <c r="I503" s="9">
        <f t="shared" si="114"/>
        <v>0.25</v>
      </c>
      <c r="J503" s="6">
        <f t="shared" si="115"/>
        <v>61454.037499999999</v>
      </c>
      <c r="K503" s="10">
        <f t="shared" si="116"/>
        <v>71821</v>
      </c>
      <c r="L503" s="1" t="str">
        <f t="shared" si="117"/>
        <v/>
      </c>
      <c r="M503" s="1" t="str">
        <f t="shared" si="118"/>
        <v/>
      </c>
      <c r="N503" s="8" t="str">
        <f t="shared" si="119"/>
        <v/>
      </c>
      <c r="O503" s="59" t="str">
        <f t="shared" si="120"/>
        <v/>
      </c>
    </row>
    <row r="504" spans="1:15" s="1" customFormat="1">
      <c r="A504" s="6">
        <f t="shared" si="121"/>
        <v>45900</v>
      </c>
      <c r="B504" s="6">
        <f t="shared" si="108"/>
        <v>58910.5</v>
      </c>
      <c r="C504" s="8">
        <f t="shared" si="109"/>
        <v>0.85</v>
      </c>
      <c r="D504" s="6">
        <f t="shared" si="110"/>
        <v>22117.85</v>
      </c>
      <c r="E504" s="6">
        <f t="shared" si="122"/>
        <v>68017.850000000006</v>
      </c>
      <c r="F504" s="6">
        <f t="shared" si="111"/>
        <v>57067.850000000006</v>
      </c>
      <c r="G504" s="8">
        <f t="shared" si="112"/>
        <v>0.25</v>
      </c>
      <c r="H504" s="6">
        <f t="shared" si="113"/>
        <v>10391.962500000001</v>
      </c>
      <c r="I504" s="9">
        <f t="shared" si="114"/>
        <v>0.25</v>
      </c>
      <c r="J504" s="6">
        <f t="shared" si="115"/>
        <v>61529.037499999999</v>
      </c>
      <c r="K504" s="10">
        <f t="shared" si="116"/>
        <v>71921</v>
      </c>
      <c r="L504" s="1" t="str">
        <f t="shared" si="117"/>
        <v/>
      </c>
      <c r="M504" s="1" t="str">
        <f t="shared" si="118"/>
        <v/>
      </c>
      <c r="N504" s="8" t="str">
        <f t="shared" si="119"/>
        <v/>
      </c>
      <c r="O504" s="59" t="str">
        <f t="shared" si="120"/>
        <v/>
      </c>
    </row>
    <row r="505" spans="1:15" s="1" customFormat="1">
      <c r="A505" s="6">
        <f t="shared" si="121"/>
        <v>46000</v>
      </c>
      <c r="B505" s="6">
        <f t="shared" si="108"/>
        <v>59010.5</v>
      </c>
      <c r="C505" s="8">
        <f t="shared" si="109"/>
        <v>0.85</v>
      </c>
      <c r="D505" s="6">
        <f t="shared" si="110"/>
        <v>22117.85</v>
      </c>
      <c r="E505" s="6">
        <f t="shared" si="122"/>
        <v>68117.850000000006</v>
      </c>
      <c r="F505" s="6">
        <f t="shared" si="111"/>
        <v>57167.850000000006</v>
      </c>
      <c r="G505" s="8">
        <f t="shared" si="112"/>
        <v>0.25</v>
      </c>
      <c r="H505" s="6">
        <f t="shared" si="113"/>
        <v>10416.962500000001</v>
      </c>
      <c r="I505" s="9">
        <f t="shared" si="114"/>
        <v>0.25</v>
      </c>
      <c r="J505" s="6">
        <f t="shared" si="115"/>
        <v>61604.037499999999</v>
      </c>
      <c r="K505" s="10">
        <f t="shared" si="116"/>
        <v>72021</v>
      </c>
      <c r="L505" s="1" t="str">
        <f t="shared" si="117"/>
        <v/>
      </c>
      <c r="M505" s="1" t="str">
        <f t="shared" si="118"/>
        <v/>
      </c>
      <c r="N505" s="8" t="str">
        <f t="shared" si="119"/>
        <v/>
      </c>
      <c r="O505" s="59" t="str">
        <f t="shared" si="120"/>
        <v/>
      </c>
    </row>
    <row r="506" spans="1:15">
      <c r="K506" s="3"/>
    </row>
    <row r="507" spans="1:15">
      <c r="A507"/>
      <c r="B507"/>
      <c r="K507" s="3"/>
    </row>
    <row r="508" spans="1:15">
      <c r="A508"/>
      <c r="B508"/>
      <c r="K508" s="3"/>
    </row>
    <row r="509" spans="1:15">
      <c r="A509"/>
      <c r="B509"/>
      <c r="K509" s="3"/>
    </row>
    <row r="510" spans="1:15">
      <c r="A510"/>
      <c r="B510"/>
      <c r="C510"/>
      <c r="D510"/>
      <c r="E510"/>
      <c r="F510"/>
      <c r="G510"/>
      <c r="H510"/>
      <c r="I510"/>
      <c r="J510"/>
      <c r="K510" s="3"/>
      <c r="L510"/>
      <c r="M510"/>
      <c r="N510"/>
    </row>
    <row r="511" spans="1:15">
      <c r="A511"/>
      <c r="B511"/>
      <c r="C511"/>
      <c r="D511"/>
      <c r="E511"/>
      <c r="F511"/>
      <c r="G511"/>
      <c r="H511"/>
      <c r="I511"/>
      <c r="J511"/>
      <c r="K511" s="3"/>
      <c r="L511"/>
      <c r="M511"/>
      <c r="N511"/>
    </row>
    <row r="512" spans="1:15">
      <c r="A512"/>
      <c r="B512"/>
      <c r="C512"/>
      <c r="D512"/>
      <c r="E512"/>
      <c r="F512"/>
      <c r="G512"/>
      <c r="H512"/>
      <c r="I512"/>
      <c r="J512"/>
      <c r="K512" s="3"/>
      <c r="L512"/>
      <c r="M512"/>
      <c r="N512"/>
    </row>
    <row r="513" spans="1:14">
      <c r="A513"/>
      <c r="B513"/>
      <c r="C513"/>
      <c r="D513"/>
      <c r="E513"/>
      <c r="F513"/>
      <c r="G513"/>
      <c r="H513"/>
      <c r="I513"/>
      <c r="J513"/>
      <c r="K513" s="3"/>
      <c r="L513"/>
      <c r="M513"/>
      <c r="N513"/>
    </row>
    <row r="514" spans="1:14">
      <c r="A514"/>
      <c r="B514"/>
      <c r="C514"/>
      <c r="D514"/>
      <c r="E514"/>
      <c r="F514"/>
      <c r="G514"/>
      <c r="H514"/>
      <c r="I514"/>
      <c r="J514"/>
      <c r="K514" s="3"/>
      <c r="L514"/>
      <c r="M514"/>
      <c r="N514"/>
    </row>
    <row r="515" spans="1:14">
      <c r="A515"/>
      <c r="B515"/>
      <c r="C515"/>
      <c r="D515"/>
      <c r="E515"/>
      <c r="F515"/>
      <c r="G515"/>
      <c r="H515"/>
      <c r="I515"/>
      <c r="J515"/>
      <c r="K515" s="3"/>
      <c r="L515"/>
      <c r="M515"/>
      <c r="N515"/>
    </row>
    <row r="516" spans="1:14">
      <c r="A516"/>
      <c r="B516"/>
      <c r="C516"/>
      <c r="D516"/>
      <c r="E516"/>
      <c r="F516"/>
      <c r="G516"/>
      <c r="H516"/>
      <c r="I516"/>
      <c r="J516"/>
      <c r="K516" s="3"/>
      <c r="L516"/>
      <c r="M516"/>
      <c r="N516"/>
    </row>
    <row r="517" spans="1:14">
      <c r="A517"/>
      <c r="B517"/>
      <c r="C517"/>
      <c r="D517"/>
      <c r="E517"/>
      <c r="F517"/>
      <c r="G517"/>
      <c r="H517"/>
      <c r="I517"/>
      <c r="J517"/>
      <c r="K517" s="3"/>
      <c r="L517"/>
      <c r="M517"/>
      <c r="N517"/>
    </row>
    <row r="518" spans="1:14">
      <c r="A518"/>
      <c r="B518"/>
      <c r="C518"/>
      <c r="D518"/>
      <c r="E518"/>
      <c r="F518"/>
      <c r="G518"/>
      <c r="H518"/>
      <c r="I518"/>
      <c r="J518"/>
      <c r="K518" s="3"/>
      <c r="L518"/>
      <c r="M518"/>
      <c r="N518"/>
    </row>
    <row r="519" spans="1:14">
      <c r="A519"/>
      <c r="B519"/>
      <c r="C519"/>
      <c r="D519"/>
      <c r="E519"/>
      <c r="F519"/>
      <c r="G519"/>
      <c r="H519"/>
      <c r="I519"/>
      <c r="J519"/>
      <c r="K519" s="3"/>
      <c r="L519"/>
      <c r="M519"/>
      <c r="N519"/>
    </row>
    <row r="520" spans="1:14">
      <c r="A520"/>
      <c r="B520"/>
      <c r="C520"/>
      <c r="D520"/>
      <c r="E520"/>
      <c r="F520"/>
      <c r="G520"/>
      <c r="H520"/>
      <c r="I520"/>
      <c r="J520"/>
      <c r="K520" s="3"/>
      <c r="L520"/>
      <c r="M520"/>
      <c r="N520"/>
    </row>
    <row r="521" spans="1:14">
      <c r="A521"/>
      <c r="B521"/>
      <c r="C521"/>
      <c r="D521"/>
      <c r="E521"/>
      <c r="F521"/>
      <c r="G521"/>
      <c r="H521"/>
      <c r="I521"/>
      <c r="J521"/>
      <c r="K521" s="3"/>
      <c r="L521"/>
      <c r="M521"/>
      <c r="N521"/>
    </row>
    <row r="522" spans="1:14">
      <c r="A522"/>
      <c r="B522"/>
      <c r="C522"/>
      <c r="D522"/>
      <c r="E522"/>
      <c r="F522"/>
      <c r="G522"/>
      <c r="H522"/>
      <c r="I522"/>
      <c r="J522"/>
      <c r="K522" s="3"/>
      <c r="L522"/>
      <c r="M522"/>
      <c r="N522"/>
    </row>
    <row r="523" spans="1:14">
      <c r="A523"/>
      <c r="B523"/>
      <c r="C523"/>
      <c r="D523"/>
      <c r="E523"/>
      <c r="F523"/>
      <c r="G523"/>
      <c r="H523"/>
      <c r="I523"/>
      <c r="J523"/>
      <c r="K523" s="3"/>
      <c r="L523"/>
      <c r="M523"/>
      <c r="N523"/>
    </row>
    <row r="524" spans="1:14">
      <c r="A524"/>
      <c r="B524"/>
      <c r="C524"/>
      <c r="D524"/>
      <c r="E524"/>
      <c r="F524"/>
      <c r="G524"/>
      <c r="H524"/>
      <c r="I524"/>
      <c r="J524"/>
      <c r="K524" s="3"/>
      <c r="L524"/>
      <c r="M524"/>
      <c r="N524"/>
    </row>
    <row r="525" spans="1:14">
      <c r="A525"/>
      <c r="B525"/>
      <c r="C525"/>
      <c r="D525"/>
      <c r="E525"/>
      <c r="F525"/>
      <c r="G525"/>
      <c r="H525"/>
      <c r="I525"/>
      <c r="J525"/>
      <c r="K525" s="3"/>
      <c r="L525"/>
      <c r="M525"/>
      <c r="N525"/>
    </row>
    <row r="526" spans="1:14">
      <c r="A526"/>
      <c r="B526"/>
      <c r="C526"/>
      <c r="D526"/>
      <c r="E526"/>
      <c r="F526"/>
      <c r="G526"/>
      <c r="H526"/>
      <c r="I526"/>
      <c r="J526"/>
      <c r="K526" s="3"/>
      <c r="L526"/>
      <c r="M526"/>
      <c r="N526"/>
    </row>
    <row r="527" spans="1:14">
      <c r="A527"/>
      <c r="B527"/>
      <c r="C527"/>
      <c r="D527"/>
      <c r="E527"/>
      <c r="F527"/>
      <c r="G527"/>
      <c r="H527"/>
      <c r="I527"/>
      <c r="J527"/>
      <c r="K527" s="3"/>
      <c r="L527"/>
      <c r="M527"/>
      <c r="N527"/>
    </row>
    <row r="528" spans="1:14">
      <c r="A528"/>
      <c r="B528"/>
      <c r="C528"/>
      <c r="D528"/>
      <c r="E528"/>
      <c r="F528"/>
      <c r="G528"/>
      <c r="H528"/>
      <c r="I528"/>
      <c r="J528"/>
      <c r="K528" s="3"/>
      <c r="L528"/>
      <c r="M528"/>
      <c r="N528"/>
    </row>
    <row r="529" spans="1:14">
      <c r="A529"/>
      <c r="B529"/>
      <c r="C529"/>
      <c r="D529"/>
      <c r="E529"/>
      <c r="F529"/>
      <c r="G529"/>
      <c r="H529"/>
      <c r="I529"/>
      <c r="J529"/>
      <c r="K529" s="3"/>
      <c r="L529"/>
      <c r="M529"/>
      <c r="N529"/>
    </row>
    <row r="530" spans="1:14">
      <c r="A530"/>
      <c r="B530"/>
      <c r="C530"/>
      <c r="D530"/>
      <c r="E530"/>
      <c r="F530"/>
      <c r="G530"/>
      <c r="H530"/>
      <c r="I530"/>
      <c r="J530"/>
      <c r="K530" s="3"/>
      <c r="L530"/>
      <c r="M530"/>
      <c r="N530"/>
    </row>
    <row r="531" spans="1:14">
      <c r="A531"/>
      <c r="B531"/>
      <c r="C531"/>
      <c r="D531"/>
      <c r="E531"/>
      <c r="F531"/>
      <c r="G531"/>
      <c r="H531"/>
      <c r="I531"/>
      <c r="J531"/>
      <c r="K531" s="3"/>
      <c r="L531"/>
      <c r="M531"/>
      <c r="N531"/>
    </row>
    <row r="532" spans="1:14">
      <c r="A532"/>
      <c r="B532"/>
      <c r="C532"/>
      <c r="D532"/>
      <c r="E532"/>
      <c r="F532"/>
      <c r="G532"/>
      <c r="H532"/>
      <c r="I532"/>
      <c r="J532"/>
      <c r="K532" s="3"/>
      <c r="L532"/>
      <c r="M532"/>
      <c r="N532"/>
    </row>
    <row r="533" spans="1:14">
      <c r="A533"/>
      <c r="B533"/>
      <c r="C533"/>
      <c r="D533"/>
      <c r="E533"/>
      <c r="F533"/>
      <c r="G533"/>
      <c r="H533"/>
      <c r="I533"/>
      <c r="J533"/>
      <c r="K533" s="3"/>
      <c r="L533"/>
      <c r="M533"/>
      <c r="N533"/>
    </row>
    <row r="534" spans="1:14">
      <c r="A534"/>
      <c r="B534"/>
      <c r="C534"/>
      <c r="D534"/>
      <c r="E534"/>
      <c r="F534"/>
      <c r="G534"/>
      <c r="H534"/>
      <c r="I534"/>
      <c r="J534"/>
      <c r="K534" s="3"/>
      <c r="L534"/>
      <c r="M534"/>
      <c r="N534"/>
    </row>
    <row r="535" spans="1:14">
      <c r="A535"/>
      <c r="B535"/>
      <c r="C535"/>
      <c r="D535"/>
      <c r="E535"/>
      <c r="F535"/>
      <c r="G535"/>
      <c r="H535"/>
      <c r="I535"/>
      <c r="J535"/>
      <c r="K535" s="3"/>
      <c r="L535"/>
      <c r="M535"/>
      <c r="N535"/>
    </row>
    <row r="536" spans="1:14">
      <c r="A536"/>
      <c r="B536"/>
      <c r="C536"/>
      <c r="D536"/>
      <c r="E536"/>
      <c r="F536"/>
      <c r="G536"/>
      <c r="H536"/>
      <c r="I536"/>
      <c r="J536"/>
      <c r="K536" s="3"/>
      <c r="L536"/>
      <c r="M536"/>
      <c r="N536"/>
    </row>
    <row r="537" spans="1:14">
      <c r="A537"/>
      <c r="B537"/>
      <c r="C537"/>
      <c r="D537"/>
      <c r="E537"/>
      <c r="F537"/>
      <c r="G537"/>
      <c r="H537"/>
      <c r="I537"/>
      <c r="J537"/>
      <c r="K537" s="3"/>
      <c r="L537"/>
      <c r="M537"/>
      <c r="N537"/>
    </row>
    <row r="538" spans="1:14">
      <c r="A538"/>
      <c r="B538"/>
      <c r="C538"/>
      <c r="D538"/>
      <c r="E538"/>
      <c r="F538"/>
      <c r="G538"/>
      <c r="H538"/>
      <c r="I538"/>
      <c r="J538"/>
      <c r="K538" s="3"/>
      <c r="L538"/>
      <c r="M538"/>
      <c r="N538"/>
    </row>
    <row r="539" spans="1:14">
      <c r="A539"/>
      <c r="B539"/>
      <c r="C539"/>
      <c r="D539"/>
      <c r="E539"/>
      <c r="F539"/>
      <c r="G539"/>
      <c r="H539"/>
      <c r="I539"/>
      <c r="J539"/>
      <c r="K539" s="3"/>
      <c r="L539"/>
      <c r="M539"/>
      <c r="N539"/>
    </row>
    <row r="540" spans="1:14">
      <c r="A540"/>
      <c r="B540"/>
      <c r="C540"/>
      <c r="D540"/>
      <c r="E540"/>
      <c r="F540"/>
      <c r="G540"/>
      <c r="H540"/>
      <c r="I540"/>
      <c r="J540"/>
      <c r="K540" s="3"/>
      <c r="L540"/>
      <c r="M540"/>
      <c r="N540"/>
    </row>
    <row r="541" spans="1:14">
      <c r="A541"/>
      <c r="B541"/>
      <c r="C541"/>
      <c r="D541"/>
      <c r="E541"/>
      <c r="F541"/>
      <c r="G541"/>
      <c r="H541"/>
      <c r="I541"/>
      <c r="J541"/>
      <c r="K541" s="3"/>
      <c r="L541"/>
      <c r="M541"/>
      <c r="N541"/>
    </row>
    <row r="542" spans="1:14">
      <c r="A542"/>
      <c r="B542"/>
      <c r="C542"/>
      <c r="D542"/>
      <c r="E542"/>
      <c r="F542"/>
      <c r="G542"/>
      <c r="H542"/>
      <c r="I542"/>
      <c r="J542"/>
      <c r="K542" s="3"/>
      <c r="L542"/>
      <c r="M542"/>
      <c r="N542"/>
    </row>
    <row r="543" spans="1:14">
      <c r="A543"/>
      <c r="B543"/>
      <c r="C543"/>
      <c r="D543"/>
      <c r="E543"/>
      <c r="F543"/>
      <c r="G543"/>
      <c r="H543"/>
      <c r="I543"/>
      <c r="J543"/>
      <c r="K543" s="3"/>
      <c r="L543"/>
      <c r="M543"/>
      <c r="N543"/>
    </row>
    <row r="544" spans="1:14">
      <c r="A544"/>
      <c r="B544"/>
      <c r="C544"/>
      <c r="D544"/>
      <c r="E544"/>
      <c r="F544"/>
      <c r="G544"/>
      <c r="H544"/>
      <c r="I544"/>
      <c r="J544"/>
      <c r="K544" s="3"/>
      <c r="L544"/>
      <c r="M544"/>
      <c r="N544"/>
    </row>
    <row r="545" spans="1:14">
      <c r="A545"/>
      <c r="B545"/>
      <c r="C545"/>
      <c r="D545"/>
      <c r="E545"/>
      <c r="F545"/>
      <c r="G545"/>
      <c r="H545"/>
      <c r="I545"/>
      <c r="J545"/>
      <c r="K545" s="3"/>
      <c r="L545"/>
      <c r="M545"/>
      <c r="N545"/>
    </row>
    <row r="546" spans="1:14">
      <c r="A546"/>
      <c r="B546"/>
      <c r="C546"/>
      <c r="D546"/>
      <c r="E546"/>
      <c r="F546"/>
      <c r="G546"/>
      <c r="H546"/>
      <c r="I546"/>
      <c r="J546"/>
      <c r="K546" s="3"/>
      <c r="L546"/>
      <c r="M546"/>
      <c r="N546"/>
    </row>
    <row r="547" spans="1:14">
      <c r="A547"/>
      <c r="B547"/>
      <c r="C547"/>
      <c r="D547"/>
      <c r="E547"/>
      <c r="F547"/>
      <c r="G547"/>
      <c r="H547"/>
      <c r="I547"/>
      <c r="J547"/>
      <c r="K547" s="3"/>
      <c r="L547"/>
      <c r="M547"/>
      <c r="N547"/>
    </row>
    <row r="548" spans="1:14">
      <c r="A548"/>
      <c r="B548"/>
      <c r="C548"/>
      <c r="D548"/>
      <c r="E548"/>
      <c r="F548"/>
      <c r="G548"/>
      <c r="H548"/>
      <c r="I548"/>
      <c r="J548"/>
      <c r="K548" s="3"/>
      <c r="L548"/>
      <c r="M548"/>
      <c r="N548"/>
    </row>
    <row r="549" spans="1:14">
      <c r="A549"/>
      <c r="B549"/>
      <c r="C549"/>
      <c r="D549"/>
      <c r="E549"/>
      <c r="F549"/>
      <c r="G549"/>
      <c r="H549"/>
      <c r="I549"/>
      <c r="J549"/>
      <c r="K549" s="3"/>
      <c r="L549"/>
      <c r="M549"/>
      <c r="N549"/>
    </row>
    <row r="550" spans="1:14">
      <c r="A550"/>
      <c r="B550"/>
      <c r="C550"/>
      <c r="D550"/>
      <c r="E550"/>
      <c r="F550"/>
      <c r="G550"/>
      <c r="H550"/>
      <c r="I550"/>
      <c r="J550"/>
      <c r="K550" s="3"/>
      <c r="L550"/>
      <c r="M550"/>
      <c r="N550"/>
    </row>
    <row r="551" spans="1:14">
      <c r="A551"/>
      <c r="B551"/>
      <c r="C551"/>
      <c r="D551"/>
      <c r="E551"/>
      <c r="F551"/>
      <c r="G551"/>
      <c r="H551"/>
      <c r="I551"/>
      <c r="J551"/>
      <c r="K551" s="3"/>
      <c r="L551"/>
      <c r="M551"/>
      <c r="N551"/>
    </row>
    <row r="552" spans="1:14">
      <c r="A552"/>
      <c r="B552"/>
      <c r="C552"/>
      <c r="D552"/>
      <c r="E552"/>
      <c r="F552"/>
      <c r="G552"/>
      <c r="H552"/>
      <c r="I552"/>
      <c r="J552"/>
      <c r="K552" s="3"/>
      <c r="L552"/>
      <c r="M552"/>
      <c r="N552"/>
    </row>
    <row r="553" spans="1:14">
      <c r="A553"/>
      <c r="B553"/>
      <c r="C553"/>
      <c r="D553"/>
      <c r="E553"/>
      <c r="F553"/>
      <c r="G553"/>
      <c r="H553"/>
      <c r="I553"/>
      <c r="J553"/>
      <c r="K553" s="3"/>
      <c r="L553"/>
      <c r="M553"/>
      <c r="N553"/>
    </row>
    <row r="554" spans="1:14">
      <c r="A554"/>
      <c r="B554"/>
      <c r="C554"/>
      <c r="D554"/>
      <c r="E554"/>
      <c r="F554"/>
      <c r="G554"/>
      <c r="H554"/>
      <c r="I554"/>
      <c r="J554"/>
      <c r="K554" s="3"/>
      <c r="L554"/>
      <c r="M554"/>
      <c r="N554"/>
    </row>
    <row r="555" spans="1:14">
      <c r="A555"/>
      <c r="B555"/>
      <c r="C555"/>
      <c r="D555"/>
      <c r="E555"/>
      <c r="F555"/>
      <c r="G555"/>
      <c r="H555"/>
      <c r="I555"/>
      <c r="J555"/>
      <c r="K555" s="3"/>
      <c r="L555"/>
      <c r="M555"/>
      <c r="N555"/>
    </row>
    <row r="556" spans="1:14">
      <c r="A556"/>
      <c r="B556"/>
      <c r="C556"/>
      <c r="D556"/>
      <c r="E556"/>
      <c r="F556"/>
      <c r="G556"/>
      <c r="H556"/>
      <c r="I556"/>
      <c r="J556"/>
      <c r="K556" s="3"/>
      <c r="L556"/>
      <c r="M556"/>
      <c r="N556"/>
    </row>
    <row r="557" spans="1:14">
      <c r="A557"/>
      <c r="B557"/>
      <c r="C557"/>
      <c r="D557"/>
      <c r="E557"/>
      <c r="F557"/>
      <c r="G557"/>
      <c r="H557"/>
      <c r="I557"/>
      <c r="J557"/>
      <c r="K557" s="3"/>
      <c r="L557"/>
      <c r="M557"/>
      <c r="N557"/>
    </row>
    <row r="558" spans="1:14">
      <c r="A558"/>
      <c r="B558"/>
      <c r="C558"/>
      <c r="D558"/>
      <c r="E558"/>
      <c r="F558"/>
      <c r="G558"/>
      <c r="H558"/>
      <c r="I558"/>
      <c r="J558"/>
      <c r="K558" s="3"/>
      <c r="L558"/>
      <c r="M558"/>
      <c r="N558"/>
    </row>
    <row r="559" spans="1:14">
      <c r="A559"/>
      <c r="B559"/>
      <c r="C559"/>
      <c r="D559"/>
      <c r="E559"/>
      <c r="F559"/>
      <c r="G559"/>
      <c r="H559"/>
      <c r="I559"/>
      <c r="J559"/>
      <c r="K559" s="3"/>
      <c r="L559"/>
      <c r="M559"/>
      <c r="N559"/>
    </row>
    <row r="560" spans="1:14">
      <c r="A560"/>
      <c r="B560"/>
      <c r="C560"/>
      <c r="D560"/>
      <c r="E560"/>
      <c r="F560"/>
      <c r="G560"/>
      <c r="H560"/>
      <c r="I560"/>
      <c r="J560"/>
      <c r="K560" s="3"/>
      <c r="L560"/>
      <c r="M560"/>
      <c r="N560"/>
    </row>
    <row r="561" spans="1:14">
      <c r="A561"/>
      <c r="B561"/>
      <c r="C561"/>
      <c r="D561"/>
      <c r="E561"/>
      <c r="F561"/>
      <c r="G561"/>
      <c r="H561"/>
      <c r="I561"/>
      <c r="J561"/>
      <c r="K561" s="3"/>
      <c r="L561"/>
      <c r="M561"/>
      <c r="N561"/>
    </row>
    <row r="562" spans="1:14">
      <c r="A562"/>
      <c r="B562"/>
      <c r="C562"/>
      <c r="D562"/>
      <c r="E562"/>
      <c r="F562"/>
      <c r="G562"/>
      <c r="H562"/>
      <c r="I562"/>
      <c r="J562"/>
      <c r="K562" s="3"/>
      <c r="L562"/>
      <c r="M562"/>
      <c r="N562"/>
    </row>
    <row r="563" spans="1:14">
      <c r="A563"/>
      <c r="B563"/>
      <c r="C563"/>
      <c r="D563"/>
      <c r="E563"/>
      <c r="F563"/>
      <c r="G563"/>
      <c r="H563"/>
      <c r="I563"/>
      <c r="J563"/>
      <c r="K563" s="3"/>
      <c r="L563"/>
      <c r="M563"/>
      <c r="N563"/>
    </row>
    <row r="564" spans="1:14">
      <c r="A564"/>
      <c r="B564"/>
      <c r="C564"/>
      <c r="D564"/>
      <c r="E564"/>
      <c r="F564"/>
      <c r="G564"/>
      <c r="H564"/>
      <c r="I564"/>
      <c r="J564"/>
      <c r="K564" s="3"/>
      <c r="L564"/>
      <c r="M564"/>
      <c r="N564"/>
    </row>
    <row r="565" spans="1:14">
      <c r="A565"/>
      <c r="B565"/>
      <c r="C565"/>
      <c r="D565"/>
      <c r="E565"/>
      <c r="F565"/>
      <c r="G565"/>
      <c r="H565"/>
      <c r="I565"/>
      <c r="J565"/>
      <c r="K565" s="3"/>
      <c r="L565"/>
      <c r="M565"/>
      <c r="N565"/>
    </row>
    <row r="566" spans="1:14">
      <c r="A566"/>
      <c r="B566"/>
      <c r="C566"/>
      <c r="D566"/>
      <c r="E566"/>
      <c r="F566"/>
      <c r="G566"/>
      <c r="H566"/>
      <c r="I566"/>
      <c r="J566"/>
      <c r="K566" s="3"/>
      <c r="L566"/>
      <c r="M566"/>
      <c r="N566"/>
    </row>
    <row r="567" spans="1:14">
      <c r="A567"/>
      <c r="B567"/>
      <c r="C567"/>
      <c r="D567"/>
      <c r="E567"/>
      <c r="F567"/>
      <c r="G567"/>
      <c r="H567"/>
      <c r="I567"/>
      <c r="J567"/>
      <c r="K567" s="3"/>
      <c r="L567"/>
      <c r="M567"/>
      <c r="N567"/>
    </row>
    <row r="568" spans="1:14">
      <c r="A568"/>
      <c r="B568"/>
      <c r="C568"/>
      <c r="D568"/>
      <c r="E568"/>
      <c r="F568"/>
      <c r="G568"/>
      <c r="H568"/>
      <c r="I568"/>
      <c r="J568"/>
      <c r="K568" s="3"/>
      <c r="L568"/>
      <c r="M568"/>
      <c r="N568"/>
    </row>
    <row r="569" spans="1:14">
      <c r="A569"/>
      <c r="B569"/>
      <c r="C569"/>
      <c r="D569"/>
      <c r="E569"/>
      <c r="F569"/>
      <c r="G569"/>
      <c r="H569"/>
      <c r="I569"/>
      <c r="J569"/>
      <c r="K569" s="3"/>
      <c r="L569"/>
      <c r="M569"/>
      <c r="N569"/>
    </row>
    <row r="570" spans="1:14">
      <c r="A570"/>
      <c r="B570"/>
      <c r="C570"/>
      <c r="D570"/>
      <c r="E570"/>
      <c r="F570"/>
      <c r="G570"/>
      <c r="H570"/>
      <c r="I570"/>
      <c r="J570"/>
      <c r="K570" s="3"/>
      <c r="L570"/>
      <c r="M570"/>
      <c r="N570"/>
    </row>
    <row r="571" spans="1:14">
      <c r="A571"/>
      <c r="B571"/>
      <c r="C571"/>
      <c r="D571"/>
      <c r="E571"/>
      <c r="F571"/>
      <c r="G571"/>
      <c r="H571"/>
      <c r="I571"/>
      <c r="J571"/>
      <c r="K571" s="3"/>
      <c r="L571"/>
      <c r="M571"/>
      <c r="N571"/>
    </row>
    <row r="572" spans="1:14">
      <c r="A572"/>
      <c r="B572"/>
      <c r="C572"/>
      <c r="D572"/>
      <c r="E572"/>
      <c r="F572"/>
      <c r="G572"/>
      <c r="H572"/>
      <c r="I572"/>
      <c r="J572"/>
      <c r="K572" s="3"/>
      <c r="L572"/>
      <c r="M572"/>
      <c r="N572"/>
    </row>
    <row r="573" spans="1:14">
      <c r="A573"/>
      <c r="B573"/>
      <c r="C573"/>
      <c r="D573"/>
      <c r="E573"/>
      <c r="F573"/>
      <c r="G573"/>
      <c r="H573"/>
      <c r="I573"/>
      <c r="J573"/>
      <c r="K573" s="3"/>
      <c r="L573"/>
      <c r="M573"/>
      <c r="N573"/>
    </row>
    <row r="574" spans="1:14">
      <c r="A574"/>
      <c r="B574"/>
      <c r="C574"/>
      <c r="D574"/>
      <c r="E574"/>
      <c r="F574"/>
      <c r="G574"/>
      <c r="H574"/>
      <c r="I574"/>
      <c r="J574"/>
      <c r="K574" s="3"/>
      <c r="L574"/>
      <c r="M574"/>
      <c r="N574"/>
    </row>
    <row r="575" spans="1:14">
      <c r="A575"/>
      <c r="B575"/>
      <c r="C575"/>
      <c r="D575"/>
      <c r="E575"/>
      <c r="F575"/>
      <c r="G575"/>
      <c r="H575"/>
      <c r="I575"/>
      <c r="J575"/>
      <c r="K575" s="3"/>
      <c r="L575"/>
      <c r="M575"/>
      <c r="N575"/>
    </row>
    <row r="576" spans="1:14">
      <c r="A576"/>
      <c r="B576"/>
      <c r="C576"/>
      <c r="D576"/>
      <c r="E576"/>
      <c r="F576"/>
      <c r="G576"/>
      <c r="H576"/>
      <c r="I576"/>
      <c r="J576"/>
      <c r="K576" s="3"/>
      <c r="L576"/>
      <c r="M576"/>
      <c r="N576"/>
    </row>
    <row r="577" spans="1:14">
      <c r="A577"/>
      <c r="B577"/>
      <c r="C577"/>
      <c r="D577"/>
      <c r="E577"/>
      <c r="F577"/>
      <c r="G577"/>
      <c r="H577"/>
      <c r="I577"/>
      <c r="J577"/>
      <c r="K577" s="3"/>
      <c r="L577"/>
      <c r="M577"/>
      <c r="N577"/>
    </row>
    <row r="578" spans="1:14">
      <c r="A578"/>
      <c r="B578"/>
      <c r="C578"/>
      <c r="D578"/>
      <c r="E578"/>
      <c r="F578"/>
      <c r="G578"/>
      <c r="H578"/>
      <c r="I578"/>
      <c r="J578"/>
      <c r="K578" s="3"/>
      <c r="L578"/>
      <c r="M578"/>
      <c r="N578"/>
    </row>
    <row r="579" spans="1:14">
      <c r="A579"/>
      <c r="B579"/>
      <c r="C579"/>
      <c r="D579"/>
      <c r="E579"/>
      <c r="F579"/>
      <c r="G579"/>
      <c r="H579"/>
      <c r="I579"/>
      <c r="J579"/>
      <c r="K579" s="3"/>
      <c r="L579"/>
      <c r="M579"/>
      <c r="N579"/>
    </row>
    <row r="580" spans="1:14">
      <c r="A580"/>
      <c r="B580"/>
      <c r="C580"/>
      <c r="D580"/>
      <c r="E580"/>
      <c r="F580"/>
      <c r="G580"/>
      <c r="H580"/>
      <c r="I580"/>
      <c r="J580"/>
      <c r="K580" s="3"/>
      <c r="L580"/>
      <c r="M580"/>
      <c r="N580"/>
    </row>
    <row r="581" spans="1:14">
      <c r="A581"/>
      <c r="B581"/>
      <c r="C581"/>
      <c r="D581"/>
      <c r="E581"/>
      <c r="F581"/>
      <c r="G581"/>
      <c r="H581"/>
      <c r="I581"/>
      <c r="J581"/>
      <c r="K581" s="3"/>
      <c r="L581"/>
      <c r="M581"/>
      <c r="N581"/>
    </row>
    <row r="582" spans="1:14">
      <c r="A582"/>
      <c r="B582"/>
      <c r="C582"/>
      <c r="D582"/>
      <c r="E582"/>
      <c r="F582"/>
      <c r="G582"/>
      <c r="H582"/>
      <c r="I582"/>
      <c r="J582"/>
      <c r="K582" s="3"/>
      <c r="L582"/>
      <c r="M582"/>
      <c r="N582"/>
    </row>
    <row r="583" spans="1:14">
      <c r="A583"/>
      <c r="B583"/>
      <c r="C583"/>
      <c r="D583"/>
      <c r="E583"/>
      <c r="F583"/>
      <c r="G583"/>
      <c r="H583"/>
      <c r="I583"/>
      <c r="J583"/>
      <c r="K583" s="3"/>
      <c r="L583"/>
      <c r="M583"/>
      <c r="N583"/>
    </row>
    <row r="584" spans="1:14">
      <c r="A584"/>
      <c r="B584"/>
      <c r="C584"/>
      <c r="D584"/>
      <c r="E584"/>
      <c r="F584"/>
      <c r="G584"/>
      <c r="H584"/>
      <c r="I584"/>
      <c r="J584"/>
      <c r="K584" s="3"/>
      <c r="L584"/>
      <c r="M584"/>
      <c r="N584"/>
    </row>
    <row r="585" spans="1:14">
      <c r="A585"/>
      <c r="B585"/>
      <c r="C585"/>
      <c r="D585"/>
      <c r="E585"/>
      <c r="F585"/>
      <c r="G585"/>
      <c r="H585"/>
      <c r="I585"/>
      <c r="J585"/>
      <c r="K585" s="3"/>
      <c r="L585"/>
      <c r="M585"/>
      <c r="N585"/>
    </row>
    <row r="586" spans="1:14">
      <c r="A586"/>
      <c r="B586"/>
      <c r="C586"/>
      <c r="D586"/>
      <c r="E586"/>
      <c r="F586"/>
      <c r="G586"/>
      <c r="H586"/>
      <c r="I586"/>
      <c r="J586"/>
      <c r="K586" s="3"/>
      <c r="L586"/>
      <c r="M586"/>
      <c r="N586"/>
    </row>
    <row r="587" spans="1:14">
      <c r="A587"/>
      <c r="B587"/>
      <c r="C587"/>
      <c r="D587"/>
      <c r="E587"/>
      <c r="F587"/>
      <c r="G587"/>
      <c r="H587"/>
      <c r="I587"/>
      <c r="J587"/>
      <c r="K587" s="3"/>
      <c r="L587"/>
      <c r="M587"/>
      <c r="N587"/>
    </row>
    <row r="588" spans="1:14">
      <c r="A588"/>
      <c r="B588"/>
      <c r="C588"/>
      <c r="D588"/>
      <c r="E588"/>
      <c r="F588"/>
      <c r="G588"/>
      <c r="H588"/>
      <c r="I588"/>
      <c r="J588"/>
      <c r="K588" s="3"/>
      <c r="L588"/>
      <c r="M588"/>
      <c r="N588"/>
    </row>
    <row r="589" spans="1:14">
      <c r="A589"/>
      <c r="B589"/>
      <c r="C589"/>
      <c r="D589"/>
      <c r="E589"/>
      <c r="F589"/>
      <c r="G589"/>
      <c r="H589"/>
      <c r="I589"/>
      <c r="J589"/>
      <c r="K589" s="3"/>
      <c r="L589"/>
      <c r="M589"/>
      <c r="N589"/>
    </row>
    <row r="590" spans="1:14">
      <c r="A590"/>
      <c r="B590"/>
      <c r="C590"/>
      <c r="D590"/>
      <c r="E590"/>
      <c r="F590"/>
      <c r="G590"/>
      <c r="H590"/>
      <c r="I590"/>
      <c r="J590"/>
      <c r="K590" s="3"/>
      <c r="L590"/>
      <c r="M590"/>
      <c r="N590"/>
    </row>
    <row r="591" spans="1:14">
      <c r="A591"/>
      <c r="B591"/>
      <c r="C591"/>
      <c r="D591"/>
      <c r="E591"/>
      <c r="F591"/>
      <c r="G591"/>
      <c r="H591"/>
      <c r="I591"/>
      <c r="J591"/>
      <c r="K591" s="3"/>
      <c r="L591"/>
      <c r="M591"/>
      <c r="N591"/>
    </row>
    <row r="592" spans="1:14">
      <c r="A592"/>
      <c r="B592"/>
      <c r="C592"/>
      <c r="D592"/>
      <c r="E592"/>
      <c r="F592"/>
      <c r="G592"/>
      <c r="H592"/>
      <c r="I592"/>
      <c r="J592"/>
      <c r="K592" s="3"/>
      <c r="L592"/>
      <c r="M592"/>
      <c r="N592"/>
    </row>
    <row r="593" spans="1:14">
      <c r="A593"/>
      <c r="B593"/>
      <c r="C593"/>
      <c r="D593"/>
      <c r="E593"/>
      <c r="F593"/>
      <c r="G593"/>
      <c r="H593"/>
      <c r="I593"/>
      <c r="J593"/>
      <c r="K593" s="3"/>
      <c r="L593"/>
      <c r="M593"/>
      <c r="N593"/>
    </row>
    <row r="594" spans="1:14">
      <c r="A594"/>
      <c r="B594"/>
      <c r="C594"/>
      <c r="D594"/>
      <c r="E594"/>
      <c r="F594"/>
      <c r="G594"/>
      <c r="H594"/>
      <c r="I594"/>
      <c r="J594"/>
      <c r="K594" s="3"/>
      <c r="L594"/>
      <c r="M594"/>
      <c r="N594"/>
    </row>
    <row r="595" spans="1:14">
      <c r="A595"/>
      <c r="B595"/>
      <c r="C595"/>
      <c r="D595"/>
      <c r="E595"/>
      <c r="F595"/>
      <c r="G595"/>
      <c r="H595"/>
      <c r="I595"/>
      <c r="J595"/>
      <c r="K595" s="3"/>
      <c r="L595"/>
      <c r="M595"/>
      <c r="N595"/>
    </row>
    <row r="596" spans="1:14">
      <c r="A596"/>
      <c r="B596"/>
      <c r="C596"/>
      <c r="D596"/>
      <c r="E596"/>
      <c r="F596"/>
      <c r="G596"/>
      <c r="H596"/>
      <c r="I596"/>
      <c r="J596"/>
      <c r="K596" s="3"/>
      <c r="L596"/>
      <c r="M596"/>
      <c r="N596"/>
    </row>
    <row r="597" spans="1:14">
      <c r="A597"/>
      <c r="B597"/>
      <c r="C597"/>
      <c r="D597"/>
      <c r="E597"/>
      <c r="F597"/>
      <c r="G597"/>
      <c r="H597"/>
      <c r="I597"/>
      <c r="J597"/>
      <c r="K597" s="3"/>
      <c r="L597"/>
      <c r="M597"/>
      <c r="N597"/>
    </row>
    <row r="598" spans="1:14">
      <c r="A598"/>
      <c r="B598"/>
      <c r="C598"/>
      <c r="D598"/>
      <c r="E598"/>
      <c r="F598"/>
      <c r="G598"/>
      <c r="H598"/>
      <c r="I598"/>
      <c r="J598"/>
      <c r="K598" s="3"/>
      <c r="L598"/>
      <c r="M598"/>
      <c r="N598"/>
    </row>
    <row r="599" spans="1:14">
      <c r="A599"/>
      <c r="B599"/>
      <c r="C599"/>
      <c r="D599"/>
      <c r="E599"/>
      <c r="F599"/>
      <c r="G599"/>
      <c r="H599"/>
      <c r="I599"/>
      <c r="J599"/>
      <c r="K599" s="3"/>
      <c r="L599"/>
      <c r="M599"/>
      <c r="N599"/>
    </row>
    <row r="600" spans="1:14">
      <c r="A600"/>
      <c r="B600"/>
      <c r="C600"/>
      <c r="D600"/>
      <c r="E600"/>
      <c r="F600"/>
      <c r="G600"/>
      <c r="H600"/>
      <c r="I600"/>
      <c r="J600"/>
      <c r="K600" s="3"/>
      <c r="L600"/>
      <c r="M600"/>
      <c r="N600"/>
    </row>
    <row r="601" spans="1:14">
      <c r="A601"/>
      <c r="B601"/>
      <c r="C601"/>
      <c r="D601"/>
      <c r="E601"/>
      <c r="F601"/>
      <c r="G601"/>
      <c r="H601"/>
      <c r="I601"/>
      <c r="J601"/>
      <c r="K601" s="3"/>
      <c r="L601"/>
      <c r="M601"/>
      <c r="N601"/>
    </row>
    <row r="602" spans="1:14">
      <c r="A602"/>
      <c r="B602"/>
      <c r="C602"/>
      <c r="D602"/>
      <c r="E602"/>
      <c r="F602"/>
      <c r="G602"/>
      <c r="H602"/>
      <c r="I602"/>
      <c r="J602"/>
      <c r="K602" s="3"/>
      <c r="L602"/>
      <c r="M602"/>
      <c r="N602"/>
    </row>
    <row r="603" spans="1:14">
      <c r="A603"/>
      <c r="B603"/>
      <c r="C603"/>
      <c r="D603"/>
      <c r="E603"/>
      <c r="F603"/>
      <c r="G603"/>
      <c r="H603"/>
      <c r="I603"/>
      <c r="J603"/>
      <c r="K603" s="3"/>
      <c r="L603"/>
      <c r="M603"/>
      <c r="N603"/>
    </row>
    <row r="604" spans="1:14">
      <c r="A604"/>
      <c r="B604"/>
      <c r="C604"/>
      <c r="D604"/>
      <c r="E604"/>
      <c r="F604"/>
      <c r="G604"/>
      <c r="H604"/>
      <c r="I604"/>
      <c r="J604"/>
      <c r="K604" s="3"/>
      <c r="L604"/>
      <c r="M604"/>
      <c r="N604"/>
    </row>
    <row r="605" spans="1:14">
      <c r="A605"/>
      <c r="B605"/>
      <c r="C605"/>
      <c r="D605"/>
      <c r="E605"/>
      <c r="F605"/>
      <c r="G605"/>
      <c r="H605"/>
      <c r="I605"/>
      <c r="J605"/>
      <c r="K605" s="3"/>
      <c r="L605"/>
      <c r="M605"/>
      <c r="N605"/>
    </row>
    <row r="606" spans="1:14">
      <c r="A606"/>
      <c r="B606"/>
      <c r="C606"/>
      <c r="D606"/>
      <c r="E606"/>
      <c r="F606"/>
      <c r="G606"/>
      <c r="H606"/>
      <c r="I606"/>
      <c r="J606"/>
      <c r="K606" s="3"/>
      <c r="L606"/>
      <c r="M606"/>
      <c r="N606"/>
    </row>
    <row r="607" spans="1:14">
      <c r="A607"/>
      <c r="B607"/>
      <c r="C607"/>
      <c r="D607"/>
      <c r="E607"/>
      <c r="F607"/>
      <c r="G607"/>
      <c r="H607"/>
      <c r="I607"/>
      <c r="J607"/>
      <c r="K607" s="3"/>
      <c r="L607"/>
      <c r="M607"/>
      <c r="N607"/>
    </row>
    <row r="608" spans="1:14">
      <c r="A608"/>
      <c r="B608"/>
      <c r="C608"/>
      <c r="D608"/>
      <c r="E608"/>
      <c r="F608"/>
      <c r="G608"/>
      <c r="H608"/>
      <c r="I608"/>
      <c r="J608"/>
      <c r="K608" s="3"/>
      <c r="L608"/>
      <c r="M608"/>
      <c r="N608"/>
    </row>
    <row r="609" spans="1:14">
      <c r="A609"/>
      <c r="B609"/>
      <c r="C609"/>
      <c r="D609"/>
      <c r="E609"/>
      <c r="F609"/>
      <c r="G609"/>
      <c r="H609"/>
      <c r="I609"/>
      <c r="J609"/>
      <c r="K609" s="3"/>
      <c r="L609"/>
      <c r="M609"/>
      <c r="N609"/>
    </row>
    <row r="610" spans="1:14">
      <c r="A610"/>
      <c r="B610"/>
      <c r="C610"/>
      <c r="D610"/>
      <c r="E610"/>
      <c r="F610"/>
      <c r="G610"/>
      <c r="H610"/>
      <c r="I610"/>
      <c r="J610"/>
      <c r="K610" s="3"/>
      <c r="L610"/>
      <c r="M610"/>
      <c r="N610"/>
    </row>
    <row r="611" spans="1:14">
      <c r="A611"/>
      <c r="B611"/>
      <c r="C611"/>
      <c r="D611"/>
      <c r="E611"/>
      <c r="F611"/>
      <c r="G611"/>
      <c r="H611"/>
      <c r="I611"/>
      <c r="J611"/>
      <c r="K611" s="3"/>
      <c r="L611"/>
      <c r="M611"/>
      <c r="N611"/>
    </row>
    <row r="612" spans="1:14">
      <c r="A612"/>
      <c r="B612"/>
      <c r="C612"/>
      <c r="D612"/>
      <c r="E612"/>
      <c r="F612"/>
      <c r="G612"/>
      <c r="H612"/>
      <c r="I612"/>
      <c r="J612"/>
      <c r="K612" s="3"/>
      <c r="L612"/>
      <c r="M612"/>
      <c r="N612"/>
    </row>
    <row r="613" spans="1:14">
      <c r="A613"/>
      <c r="B613"/>
      <c r="C613"/>
      <c r="D613"/>
      <c r="E613"/>
      <c r="F613"/>
      <c r="G613"/>
      <c r="H613"/>
      <c r="I613"/>
      <c r="J613"/>
      <c r="K613" s="3"/>
      <c r="L613"/>
      <c r="M613"/>
      <c r="N613"/>
    </row>
    <row r="614" spans="1:14">
      <c r="A614"/>
      <c r="B614"/>
      <c r="C614"/>
      <c r="D614"/>
      <c r="E614"/>
      <c r="F614"/>
      <c r="G614"/>
      <c r="H614"/>
      <c r="I614"/>
      <c r="J614"/>
      <c r="K614" s="3"/>
      <c r="L614"/>
      <c r="M614"/>
      <c r="N614"/>
    </row>
    <row r="615" spans="1:14">
      <c r="A615"/>
      <c r="B615"/>
      <c r="C615"/>
      <c r="D615"/>
      <c r="E615"/>
      <c r="F615"/>
      <c r="G615"/>
      <c r="H615"/>
      <c r="I615"/>
      <c r="J615"/>
      <c r="K615" s="3"/>
      <c r="L615"/>
      <c r="M615"/>
      <c r="N615"/>
    </row>
    <row r="616" spans="1:14">
      <c r="A616"/>
      <c r="B616"/>
      <c r="C616"/>
      <c r="D616"/>
      <c r="E616"/>
      <c r="F616"/>
      <c r="G616"/>
      <c r="H616"/>
      <c r="I616"/>
      <c r="J616"/>
      <c r="K616" s="3"/>
      <c r="L616"/>
      <c r="M616"/>
      <c r="N616"/>
    </row>
    <row r="617" spans="1:14">
      <c r="A617"/>
      <c r="B617"/>
      <c r="C617"/>
      <c r="D617"/>
      <c r="E617"/>
      <c r="F617"/>
      <c r="G617"/>
      <c r="H617"/>
      <c r="I617"/>
      <c r="J617"/>
      <c r="K617" s="3"/>
      <c r="L617"/>
      <c r="M617"/>
      <c r="N617"/>
    </row>
    <row r="618" spans="1:14">
      <c r="A618"/>
      <c r="B618"/>
      <c r="C618"/>
      <c r="D618"/>
      <c r="E618"/>
      <c r="F618"/>
      <c r="G618"/>
      <c r="H618"/>
      <c r="I618"/>
      <c r="J618"/>
      <c r="K618" s="3"/>
      <c r="L618"/>
      <c r="M618"/>
      <c r="N618"/>
    </row>
    <row r="619" spans="1:14">
      <c r="A619"/>
      <c r="B619"/>
      <c r="C619"/>
      <c r="D619"/>
      <c r="E619"/>
      <c r="F619"/>
      <c r="G619"/>
      <c r="H619"/>
      <c r="I619"/>
      <c r="J619"/>
      <c r="K619" s="3"/>
      <c r="L619"/>
      <c r="M619"/>
      <c r="N619"/>
    </row>
    <row r="620" spans="1:14">
      <c r="A620"/>
      <c r="B620"/>
      <c r="C620"/>
      <c r="D620"/>
      <c r="E620"/>
      <c r="F620"/>
      <c r="G620"/>
      <c r="H620"/>
      <c r="I620"/>
      <c r="J620"/>
      <c r="K620" s="3"/>
      <c r="L620"/>
      <c r="M620"/>
      <c r="N620"/>
    </row>
    <row r="621" spans="1:14">
      <c r="A621"/>
      <c r="B621"/>
      <c r="C621"/>
      <c r="D621"/>
      <c r="E621"/>
      <c r="F621"/>
      <c r="G621"/>
      <c r="H621"/>
      <c r="I621"/>
      <c r="J621"/>
      <c r="K621" s="3"/>
      <c r="L621"/>
      <c r="M621"/>
      <c r="N621"/>
    </row>
    <row r="622" spans="1:14">
      <c r="A622"/>
      <c r="B622"/>
      <c r="C622"/>
      <c r="D622"/>
      <c r="E622"/>
      <c r="F622"/>
      <c r="G622"/>
      <c r="H622"/>
      <c r="I622"/>
      <c r="J622"/>
      <c r="K622" s="3"/>
      <c r="L622"/>
      <c r="M622"/>
      <c r="N622"/>
    </row>
    <row r="623" spans="1:14">
      <c r="A623"/>
      <c r="B623"/>
      <c r="C623"/>
      <c r="D623"/>
      <c r="E623"/>
      <c r="F623"/>
      <c r="G623"/>
      <c r="H623"/>
      <c r="I623"/>
      <c r="J623"/>
      <c r="K623" s="3"/>
      <c r="L623"/>
      <c r="M623"/>
      <c r="N623"/>
    </row>
  </sheetData>
  <mergeCells count="24">
    <mergeCell ref="H37:J37"/>
    <mergeCell ref="E37:G37"/>
    <mergeCell ref="E40:F40"/>
    <mergeCell ref="E39:F39"/>
    <mergeCell ref="A15:B15"/>
    <mergeCell ref="A2:C2"/>
    <mergeCell ref="A3:C3"/>
    <mergeCell ref="A5:C5"/>
    <mergeCell ref="A6:C6"/>
    <mergeCell ref="A7:C7"/>
    <mergeCell ref="A8:C8"/>
    <mergeCell ref="A9:C9"/>
    <mergeCell ref="A11:C11"/>
    <mergeCell ref="A12:C12"/>
    <mergeCell ref="A13:B13"/>
    <mergeCell ref="B19:C19"/>
    <mergeCell ref="B20:C20"/>
    <mergeCell ref="F20:G20"/>
    <mergeCell ref="F23:G23"/>
    <mergeCell ref="B21:C21"/>
    <mergeCell ref="A14:C14"/>
    <mergeCell ref="E38:F38"/>
    <mergeCell ref="C37:D37"/>
    <mergeCell ref="F21:G2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2:I18"/>
  <sheetViews>
    <sheetView zoomScale="160" zoomScaleNormal="160" workbookViewId="0">
      <selection activeCell="I17" sqref="I17"/>
    </sheetView>
  </sheetViews>
  <sheetFormatPr defaultRowHeight="15"/>
  <sheetData>
    <row r="2" spans="4:9" ht="15.75" thickBot="1"/>
    <row r="3" spans="4:9" ht="15.75" customHeight="1" thickBot="1">
      <c r="E3" s="21" t="s">
        <v>18</v>
      </c>
      <c r="F3" s="22" t="s">
        <v>17</v>
      </c>
      <c r="G3" s="22" t="s">
        <v>19</v>
      </c>
    </row>
    <row r="4" spans="4:9" ht="15.75" thickBot="1">
      <c r="E4" s="23">
        <v>0.75</v>
      </c>
      <c r="F4" s="24">
        <v>1</v>
      </c>
      <c r="G4" s="24">
        <v>1.32</v>
      </c>
    </row>
    <row r="5" spans="4:9" ht="15.75" thickBot="1">
      <c r="D5" s="18">
        <v>10000</v>
      </c>
      <c r="E5" s="19">
        <v>6404</v>
      </c>
      <c r="F5" s="19">
        <v>8538</v>
      </c>
      <c r="G5" s="19">
        <v>11271</v>
      </c>
    </row>
    <row r="6" spans="4:9" ht="15.75" thickBot="1">
      <c r="D6" s="20">
        <v>20000</v>
      </c>
      <c r="E6" s="19">
        <v>8804</v>
      </c>
      <c r="F6" s="19">
        <v>11738</v>
      </c>
      <c r="G6" s="19">
        <v>15495</v>
      </c>
    </row>
    <row r="7" spans="4:9" ht="15.75" thickBot="1">
      <c r="D7" s="20">
        <v>30000</v>
      </c>
      <c r="E7" s="19">
        <v>11204</v>
      </c>
      <c r="F7" s="19">
        <v>14938</v>
      </c>
      <c r="G7" s="19">
        <v>19719</v>
      </c>
    </row>
    <row r="8" spans="4:9" ht="15.75" thickBot="1">
      <c r="D8" s="20">
        <v>40000</v>
      </c>
      <c r="E8" s="19">
        <v>13604</v>
      </c>
      <c r="F8" s="19">
        <v>18138</v>
      </c>
      <c r="G8" s="19">
        <v>23943</v>
      </c>
    </row>
    <row r="9" spans="4:9" ht="15.75" thickBot="1">
      <c r="D9" s="20">
        <v>50000</v>
      </c>
      <c r="E9" s="19">
        <v>16004</v>
      </c>
      <c r="F9" s="19">
        <v>21338</v>
      </c>
      <c r="G9" s="19">
        <v>28167</v>
      </c>
    </row>
    <row r="10" spans="4:9" ht="15.75" thickBot="1">
      <c r="D10" s="20">
        <v>60000</v>
      </c>
      <c r="E10" s="19">
        <v>17828</v>
      </c>
      <c r="F10" s="19">
        <v>23771</v>
      </c>
      <c r="G10" s="19">
        <v>31378</v>
      </c>
      <c r="I10" s="59"/>
    </row>
    <row r="11" spans="4:9" ht="15.75" thickBot="1">
      <c r="D11" s="20">
        <v>70000</v>
      </c>
      <c r="E11" s="19">
        <v>18953</v>
      </c>
      <c r="F11" s="19">
        <v>25271</v>
      </c>
      <c r="G11" s="19">
        <v>33358</v>
      </c>
      <c r="I11" s="65">
        <f>F11</f>
        <v>25271</v>
      </c>
    </row>
    <row r="12" spans="4:9" ht="15.75" thickBot="1">
      <c r="D12" s="20">
        <v>80000</v>
      </c>
      <c r="E12" s="19">
        <v>20078</v>
      </c>
      <c r="F12" s="19">
        <v>26771</v>
      </c>
      <c r="G12" s="19">
        <v>35338</v>
      </c>
      <c r="I12" s="65">
        <f>F12</f>
        <v>26771</v>
      </c>
    </row>
    <row r="13" spans="4:9" ht="15.75" thickBot="1">
      <c r="D13" s="20">
        <v>90000</v>
      </c>
      <c r="E13" s="19">
        <v>21203</v>
      </c>
      <c r="F13" s="19">
        <v>28271</v>
      </c>
      <c r="G13" s="19">
        <v>37318</v>
      </c>
    </row>
    <row r="14" spans="4:9" ht="15.75" thickBot="1">
      <c r="D14" s="20">
        <v>100000</v>
      </c>
      <c r="E14" s="19">
        <v>22328</v>
      </c>
      <c r="F14" s="19">
        <v>29771</v>
      </c>
      <c r="G14" s="19">
        <v>39298</v>
      </c>
    </row>
    <row r="16" spans="4:9">
      <c r="D16" s="1"/>
      <c r="E16" s="25"/>
      <c r="I16">
        <f>AVERAGE(I5:I14)</f>
        <v>26021</v>
      </c>
    </row>
    <row r="17" spans="6:6">
      <c r="F17" s="1"/>
    </row>
    <row r="18" spans="6:6">
      <c r="F18" s="1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SS</vt:lpstr>
    </vt:vector>
  </TitlesOfParts>
  <Company>BitWare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Bittman</dc:creator>
  <cp:lastModifiedBy>Sandy Bittman</cp:lastModifiedBy>
  <cp:lastPrinted>2012-03-09T04:35:39Z</cp:lastPrinted>
  <dcterms:created xsi:type="dcterms:W3CDTF">2012-03-03T12:18:41Z</dcterms:created>
  <dcterms:modified xsi:type="dcterms:W3CDTF">2012-03-27T21:54:28Z</dcterms:modified>
</cp:coreProperties>
</file>